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tsq68588\Desktop\"/>
    </mc:Choice>
  </mc:AlternateContent>
  <xr:revisionPtr revIDLastSave="0" documentId="13_ncr:1_{91E794EF-E496-4424-B641-5216C8224A2E}" xr6:coauthVersionLast="47" xr6:coauthVersionMax="47" xr10:uidLastSave="{00000000-0000-0000-0000-000000000000}"/>
  <bookViews>
    <workbookView xWindow="-120" yWindow="-120" windowWidth="29040" windowHeight="17520" tabRatio="509" xr2:uid="{00000000-000D-0000-FFFF-FFFF00000000}"/>
  </bookViews>
  <sheets>
    <sheet name="HB30 Executive Amend Report" sheetId="2" r:id="rId1"/>
  </sheets>
  <externalReferences>
    <externalReference r:id="rId2"/>
    <externalReference r:id="rId3"/>
  </externalReferences>
  <definedNames>
    <definedName name="ConferenceBillNumber">[1]Lookups!$D$7</definedName>
    <definedName name="ConferenceVersion">[1]Lookups!$D$15</definedName>
    <definedName name="HouseBillNumber">[1]Lookups!$B$7</definedName>
    <definedName name="HouseVersion">[1]Lookups!$B$15</definedName>
    <definedName name="Lst_Agencies">[2]!Tbl_Agencies[Agency]</definedName>
    <definedName name="Lst_ApprovalStatus">[2]!Tbl_ApprovalStatus[Approval Status]</definedName>
    <definedName name="Lst_Cat1">[2]!Tbl_Cat1[Category 1]</definedName>
    <definedName name="Lst_Cat2">[2]!Tbl_Cat2[Category 2]</definedName>
    <definedName name="Lst_Cat3">[2]!Tbl_Cat3[Category 3]</definedName>
    <definedName name="Lst_DebtType">[2]!Tbl_Debt[Debt Type]</definedName>
    <definedName name="Lst_Drivers">[2]!Tbl_Drivers[Budget Drivers]</definedName>
    <definedName name="Lst_Onetime">[2]!Tbl_Ongoing[One-Time Vs Ongoing]</definedName>
    <definedName name="Lst_Type">[2]!Tbl_Type[Type]</definedName>
    <definedName name="Lst_YesNo">[2]Lookups!$B$68:$B$70</definedName>
    <definedName name="LstAmendVersion">[1]Lookups!$F$11:$F$14</definedName>
    <definedName name="_xlnm.Print_Area" localSheetId="0">'HB30 Executive Amend Report'!$B$1:$R$305</definedName>
    <definedName name="_xlnm.Print_Titles" localSheetId="0">'HB30 Executive Amend Report'!$8:$8</definedName>
    <definedName name="SenateBillNumber">[1]Lookups!$C$7</definedName>
    <definedName name="SenateVersion">[1]Lookups!$C$15</definedName>
    <definedName name="SessionURL">[1]Lookups!$D$3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2" l="1"/>
  <c r="U14" i="2" s="1"/>
  <c r="V14" i="2"/>
  <c r="W14" i="2"/>
  <c r="V9" i="2"/>
  <c r="V10" i="2"/>
  <c r="W10" i="2" s="1"/>
  <c r="T10" i="2" s="1"/>
  <c r="U10" i="2" s="1"/>
  <c r="V11" i="2"/>
  <c r="W11" i="2" s="1"/>
  <c r="T11" i="2" s="1"/>
  <c r="U11" i="2" s="1"/>
  <c r="V12" i="2"/>
  <c r="W12" i="2" s="1"/>
  <c r="T12" i="2" s="1"/>
  <c r="U12" i="2" s="1"/>
  <c r="V13" i="2"/>
  <c r="W13" i="2" s="1"/>
  <c r="T13" i="2" s="1"/>
  <c r="U13" i="2" s="1"/>
  <c r="V15" i="2"/>
  <c r="W15" i="2" s="1"/>
  <c r="T15" i="2" s="1"/>
  <c r="U15" i="2" s="1"/>
  <c r="V16" i="2"/>
  <c r="W16" i="2" s="1"/>
  <c r="T16" i="2" s="1"/>
  <c r="U16" i="2" s="1"/>
  <c r="V17" i="2"/>
  <c r="W17" i="2" s="1"/>
  <c r="T17" i="2" s="1"/>
  <c r="U17" i="2" s="1"/>
  <c r="V18" i="2"/>
  <c r="W18" i="2" s="1"/>
  <c r="T18" i="2" s="1"/>
  <c r="U18" i="2" s="1"/>
  <c r="V19" i="2"/>
  <c r="V20" i="2"/>
  <c r="V21" i="2"/>
  <c r="W21" i="2" s="1"/>
  <c r="T21" i="2" s="1"/>
  <c r="U21" i="2" s="1"/>
  <c r="V22" i="2"/>
  <c r="W22" i="2" s="1"/>
  <c r="T22" i="2" s="1"/>
  <c r="U22" i="2" s="1"/>
  <c r="V23" i="2"/>
  <c r="W23" i="2" s="1"/>
  <c r="V24" i="2"/>
  <c r="W24" i="2" s="1"/>
  <c r="V25" i="2"/>
  <c r="W25" i="2" s="1"/>
  <c r="T25" i="2" s="1"/>
  <c r="U25" i="2" s="1"/>
  <c r="V26" i="2"/>
  <c r="V27" i="2"/>
  <c r="W27" i="2" s="1"/>
  <c r="V28" i="2"/>
  <c r="V29" i="2"/>
  <c r="W29" i="2" s="1"/>
  <c r="V30" i="2"/>
  <c r="W30" i="2" s="1"/>
  <c r="V31" i="2"/>
  <c r="W31" i="2" s="1"/>
  <c r="V32" i="2"/>
  <c r="W32" i="2" s="1"/>
  <c r="V33" i="2"/>
  <c r="W33" i="2" s="1"/>
  <c r="V34" i="2"/>
  <c r="V35" i="2"/>
  <c r="V36" i="2"/>
  <c r="V37" i="2"/>
  <c r="W37" i="2" s="1"/>
  <c r="V38" i="2"/>
  <c r="W38" i="2" s="1"/>
  <c r="V39" i="2"/>
  <c r="W39" i="2" s="1"/>
  <c r="V40" i="2"/>
  <c r="W40" i="2" s="1"/>
  <c r="V41" i="2"/>
  <c r="W41" i="2" s="1"/>
  <c r="V42" i="2"/>
  <c r="W42" i="2" s="1"/>
  <c r="V43" i="2"/>
  <c r="W43" i="2" s="1"/>
  <c r="T43" i="2" s="1"/>
  <c r="U43" i="2" s="1"/>
  <c r="V44" i="2"/>
  <c r="W44" i="2" s="1"/>
  <c r="T44" i="2" s="1"/>
  <c r="U44" i="2" s="1"/>
  <c r="V45" i="2"/>
  <c r="W45" i="2" s="1"/>
  <c r="T45" i="2" s="1"/>
  <c r="U45" i="2" s="1"/>
  <c r="V46" i="2"/>
  <c r="V47" i="2"/>
  <c r="V48" i="2"/>
  <c r="W48" i="2" s="1"/>
  <c r="V49" i="2"/>
  <c r="W49" i="2" s="1"/>
  <c r="V50" i="2"/>
  <c r="V51" i="2"/>
  <c r="W51" i="2" s="1"/>
  <c r="V52" i="2"/>
  <c r="V53" i="2"/>
  <c r="W53" i="2" s="1"/>
  <c r="T53" i="2" s="1"/>
  <c r="U53" i="2" s="1"/>
  <c r="V54" i="2"/>
  <c r="W54" i="2" s="1"/>
  <c r="T54" i="2" s="1"/>
  <c r="U54" i="2" s="1"/>
  <c r="V55" i="2"/>
  <c r="W55" i="2" s="1"/>
  <c r="T55" i="2" s="1"/>
  <c r="U55" i="2" s="1"/>
  <c r="V56" i="2"/>
  <c r="W56" i="2" s="1"/>
  <c r="T56" i="2" s="1"/>
  <c r="U56" i="2" s="1"/>
  <c r="V57" i="2"/>
  <c r="W57" i="2" s="1"/>
  <c r="T57" i="2" s="1"/>
  <c r="U57" i="2" s="1"/>
  <c r="V58" i="2"/>
  <c r="V59" i="2"/>
  <c r="V60" i="2"/>
  <c r="V61" i="2"/>
  <c r="W61" i="2" s="1"/>
  <c r="V62" i="2"/>
  <c r="W62" i="2" s="1"/>
  <c r="V63" i="2"/>
  <c r="W63" i="2" s="1"/>
  <c r="T63" i="2" s="1"/>
  <c r="U63" i="2" s="1"/>
  <c r="V64" i="2"/>
  <c r="W64" i="2" s="1"/>
  <c r="T64" i="2" s="1"/>
  <c r="U64" i="2" s="1"/>
  <c r="V65" i="2"/>
  <c r="W65" i="2" s="1"/>
  <c r="T65" i="2" s="1"/>
  <c r="U65" i="2" s="1"/>
  <c r="V66" i="2"/>
  <c r="V67" i="2"/>
  <c r="V68" i="2"/>
  <c r="V69" i="2"/>
  <c r="W69" i="2" s="1"/>
  <c r="T69" i="2" s="1"/>
  <c r="U69" i="2" s="1"/>
  <c r="V70" i="2"/>
  <c r="W70" i="2" s="1"/>
  <c r="V71" i="2"/>
  <c r="W71" i="2" s="1"/>
  <c r="V72" i="2"/>
  <c r="W72" i="2" s="1"/>
  <c r="T72" i="2" s="1"/>
  <c r="U72" i="2" s="1"/>
  <c r="V73" i="2"/>
  <c r="V74" i="2"/>
  <c r="V75" i="2"/>
  <c r="W75" i="2" s="1"/>
  <c r="T75" i="2" s="1"/>
  <c r="U75" i="2" s="1"/>
  <c r="V76" i="2"/>
  <c r="V77" i="2"/>
  <c r="W77" i="2" s="1"/>
  <c r="T77" i="2" s="1"/>
  <c r="U77" i="2" s="1"/>
  <c r="V78" i="2"/>
  <c r="W78" i="2" s="1"/>
  <c r="T78" i="2" s="1"/>
  <c r="U78" i="2" s="1"/>
  <c r="V79" i="2"/>
  <c r="W79" i="2" s="1"/>
  <c r="T79" i="2" s="1"/>
  <c r="U79" i="2" s="1"/>
  <c r="V80" i="2"/>
  <c r="W80" i="2" s="1"/>
  <c r="T80" i="2" s="1"/>
  <c r="U80" i="2" s="1"/>
  <c r="V81" i="2"/>
  <c r="W81" i="2" s="1"/>
  <c r="T81" i="2" s="1"/>
  <c r="U81" i="2" s="1"/>
  <c r="V82" i="2"/>
  <c r="W82" i="2" s="1"/>
  <c r="T82" i="2" s="1"/>
  <c r="U82" i="2" s="1"/>
  <c r="V83" i="2"/>
  <c r="W83" i="2" s="1"/>
  <c r="V84" i="2"/>
  <c r="V85" i="2"/>
  <c r="W85" i="2" s="1"/>
  <c r="T85" i="2" s="1"/>
  <c r="U85" i="2" s="1"/>
  <c r="V86" i="2"/>
  <c r="W86" i="2" s="1"/>
  <c r="T86" i="2" s="1"/>
  <c r="U86" i="2" s="1"/>
  <c r="V87" i="2"/>
  <c r="W87" i="2" s="1"/>
  <c r="T87" i="2" s="1"/>
  <c r="U87" i="2" s="1"/>
  <c r="V88" i="2"/>
  <c r="W88" i="2" s="1"/>
  <c r="T88" i="2" s="1"/>
  <c r="U88" i="2" s="1"/>
  <c r="V89" i="2"/>
  <c r="W89" i="2" s="1"/>
  <c r="T89" i="2" s="1"/>
  <c r="U89" i="2" s="1"/>
  <c r="V90" i="2"/>
  <c r="V91" i="2"/>
  <c r="W91" i="2" s="1"/>
  <c r="T91" i="2" s="1"/>
  <c r="U91" i="2" s="1"/>
  <c r="V92" i="2"/>
  <c r="W92" i="2" s="1"/>
  <c r="T92" i="2" s="1"/>
  <c r="U92" i="2" s="1"/>
  <c r="V93" i="2"/>
  <c r="W93" i="2" s="1"/>
  <c r="T93" i="2" s="1"/>
  <c r="U93" i="2" s="1"/>
  <c r="V94" i="2"/>
  <c r="W94" i="2" s="1"/>
  <c r="T94" i="2" s="1"/>
  <c r="U94" i="2" s="1"/>
  <c r="V95" i="2"/>
  <c r="W95" i="2" s="1"/>
  <c r="T95" i="2" s="1"/>
  <c r="U95" i="2" s="1"/>
  <c r="V96" i="2"/>
  <c r="W96" i="2" s="1"/>
  <c r="T96" i="2" s="1"/>
  <c r="U96" i="2" s="1"/>
  <c r="V97" i="2"/>
  <c r="W97" i="2" s="1"/>
  <c r="T97" i="2" s="1"/>
  <c r="U97" i="2" s="1"/>
  <c r="V98" i="2"/>
  <c r="V99" i="2"/>
  <c r="W99" i="2" s="1"/>
  <c r="T99" i="2" s="1"/>
  <c r="U99" i="2" s="1"/>
  <c r="V100" i="2"/>
  <c r="V101" i="2"/>
  <c r="W101" i="2" s="1"/>
  <c r="T101" i="2" s="1"/>
  <c r="U101" i="2" s="1"/>
  <c r="V102" i="2"/>
  <c r="W102" i="2" s="1"/>
  <c r="T102" i="2" s="1"/>
  <c r="U102" i="2" s="1"/>
  <c r="V103" i="2"/>
  <c r="W103" i="2" s="1"/>
  <c r="T103" i="2" s="1"/>
  <c r="U103" i="2" s="1"/>
  <c r="V104" i="2"/>
  <c r="W104" i="2" s="1"/>
  <c r="T104" i="2" s="1"/>
  <c r="U104" i="2" s="1"/>
  <c r="V105" i="2"/>
  <c r="W105" i="2" s="1"/>
  <c r="T105" i="2" s="1"/>
  <c r="U105" i="2" s="1"/>
  <c r="V106" i="2"/>
  <c r="V107" i="2"/>
  <c r="V108" i="2"/>
  <c r="V109" i="2"/>
  <c r="W109" i="2" s="1"/>
  <c r="T109" i="2" s="1"/>
  <c r="U109" i="2" s="1"/>
  <c r="V110" i="2"/>
  <c r="V111" i="2"/>
  <c r="W111" i="2" s="1"/>
  <c r="T111" i="2" s="1"/>
  <c r="U111" i="2" s="1"/>
  <c r="V112" i="2"/>
  <c r="W112" i="2" s="1"/>
  <c r="T112" i="2" s="1"/>
  <c r="U112" i="2" s="1"/>
  <c r="V113" i="2"/>
  <c r="W113" i="2" s="1"/>
  <c r="T113" i="2" s="1"/>
  <c r="U113" i="2" s="1"/>
  <c r="V114" i="2"/>
  <c r="V115" i="2"/>
  <c r="W115" i="2" s="1"/>
  <c r="T115" i="2" s="1"/>
  <c r="U115" i="2" s="1"/>
  <c r="V116" i="2"/>
  <c r="W116" i="2" s="1"/>
  <c r="T116" i="2" s="1"/>
  <c r="U116" i="2" s="1"/>
  <c r="V117" i="2"/>
  <c r="W117" i="2" s="1"/>
  <c r="V118" i="2"/>
  <c r="W118" i="2" s="1"/>
  <c r="V119" i="2"/>
  <c r="W119" i="2" s="1"/>
  <c r="T119" i="2" s="1"/>
  <c r="U119" i="2" s="1"/>
  <c r="V120" i="2"/>
  <c r="W120" i="2" s="1"/>
  <c r="T120" i="2" s="1"/>
  <c r="U120" i="2" s="1"/>
  <c r="V121" i="2"/>
  <c r="W121" i="2" s="1"/>
  <c r="T121" i="2" s="1"/>
  <c r="U121" i="2" s="1"/>
  <c r="V122" i="2"/>
  <c r="V123" i="2"/>
  <c r="W123" i="2" s="1"/>
  <c r="T123" i="2" s="1"/>
  <c r="U123" i="2" s="1"/>
  <c r="V124" i="2"/>
  <c r="V125" i="2"/>
  <c r="W125" i="2" s="1"/>
  <c r="T125" i="2" s="1"/>
  <c r="U125" i="2" s="1"/>
  <c r="V126" i="2"/>
  <c r="W126" i="2" s="1"/>
  <c r="T126" i="2" s="1"/>
  <c r="U126" i="2" s="1"/>
  <c r="V127" i="2"/>
  <c r="W127" i="2" s="1"/>
  <c r="T127" i="2" s="1"/>
  <c r="U127" i="2" s="1"/>
  <c r="V128" i="2"/>
  <c r="W128" i="2" s="1"/>
  <c r="T128" i="2" s="1"/>
  <c r="U128" i="2" s="1"/>
  <c r="V129" i="2"/>
  <c r="W129" i="2" s="1"/>
  <c r="V130" i="2"/>
  <c r="V131" i="2"/>
  <c r="W131" i="2" s="1"/>
  <c r="V132" i="2"/>
  <c r="V133" i="2"/>
  <c r="W133" i="2" s="1"/>
  <c r="T133" i="2" s="1"/>
  <c r="U133" i="2" s="1"/>
  <c r="V134" i="2"/>
  <c r="W134" i="2" s="1"/>
  <c r="T134" i="2" s="1"/>
  <c r="U134" i="2" s="1"/>
  <c r="V135" i="2"/>
  <c r="W135" i="2" s="1"/>
  <c r="V136" i="2"/>
  <c r="W136" i="2" s="1"/>
  <c r="V137" i="2"/>
  <c r="W137" i="2" s="1"/>
  <c r="T137" i="2" s="1"/>
  <c r="U137" i="2" s="1"/>
  <c r="V138" i="2"/>
  <c r="V139" i="2"/>
  <c r="V140" i="2"/>
  <c r="V141" i="2"/>
  <c r="W141" i="2" s="1"/>
  <c r="T141" i="2" s="1"/>
  <c r="U141" i="2" s="1"/>
  <c r="V142" i="2"/>
  <c r="W142" i="2" s="1"/>
  <c r="T142" i="2" s="1"/>
  <c r="U142" i="2" s="1"/>
  <c r="V143" i="2"/>
  <c r="W143" i="2" s="1"/>
  <c r="T143" i="2" s="1"/>
  <c r="U143" i="2" s="1"/>
  <c r="V144" i="2"/>
  <c r="W144" i="2" s="1"/>
  <c r="T144" i="2" s="1"/>
  <c r="U144" i="2" s="1"/>
  <c r="V145" i="2"/>
  <c r="W145" i="2" s="1"/>
  <c r="T145" i="2" s="1"/>
  <c r="U145" i="2" s="1"/>
  <c r="V146" i="2"/>
  <c r="V147" i="2"/>
  <c r="W147" i="2" s="1"/>
  <c r="V148" i="2"/>
  <c r="W148" i="2" s="1"/>
  <c r="V149" i="2"/>
  <c r="W149" i="2" s="1"/>
  <c r="T149" i="2" s="1"/>
  <c r="U149" i="2" s="1"/>
  <c r="V150" i="2"/>
  <c r="W150" i="2" s="1"/>
  <c r="T150" i="2" s="1"/>
  <c r="U150" i="2" s="1"/>
  <c r="V151" i="2"/>
  <c r="W151" i="2" s="1"/>
  <c r="T151" i="2" s="1"/>
  <c r="U151" i="2" s="1"/>
  <c r="V152" i="2"/>
  <c r="W152" i="2" s="1"/>
  <c r="V153" i="2"/>
  <c r="W153" i="2" s="1"/>
  <c r="V154" i="2"/>
  <c r="V155" i="2"/>
  <c r="W155" i="2" s="1"/>
  <c r="V156" i="2"/>
  <c r="V157" i="2"/>
  <c r="W157" i="2" s="1"/>
  <c r="V158" i="2"/>
  <c r="W158" i="2" s="1"/>
  <c r="T158" i="2" s="1"/>
  <c r="U158" i="2" s="1"/>
  <c r="V159" i="2"/>
  <c r="W159" i="2" s="1"/>
  <c r="T159" i="2" s="1"/>
  <c r="U159" i="2" s="1"/>
  <c r="V160" i="2"/>
  <c r="W160" i="2" s="1"/>
  <c r="T160" i="2" s="1"/>
  <c r="U160" i="2" s="1"/>
  <c r="V161" i="2"/>
  <c r="W161" i="2" s="1"/>
  <c r="T161" i="2" s="1"/>
  <c r="U161" i="2" s="1"/>
  <c r="V162" i="2"/>
  <c r="V163" i="2"/>
  <c r="W163" i="2" s="1"/>
  <c r="T163" i="2" s="1"/>
  <c r="U163" i="2" s="1"/>
  <c r="V164" i="2"/>
  <c r="V165" i="2"/>
  <c r="W165" i="2" s="1"/>
  <c r="T165" i="2" s="1"/>
  <c r="U165" i="2" s="1"/>
  <c r="V166" i="2"/>
  <c r="W166" i="2" s="1"/>
  <c r="T166" i="2" s="1"/>
  <c r="U166" i="2" s="1"/>
  <c r="V167" i="2"/>
  <c r="W167" i="2" s="1"/>
  <c r="T167" i="2" s="1"/>
  <c r="U167" i="2" s="1"/>
  <c r="V168" i="2"/>
  <c r="W168" i="2" s="1"/>
  <c r="T168" i="2" s="1"/>
  <c r="U168" i="2" s="1"/>
  <c r="V169" i="2"/>
  <c r="W169" i="2" s="1"/>
  <c r="V170" i="2"/>
  <c r="V171" i="2"/>
  <c r="W171" i="2" s="1"/>
  <c r="V172" i="2"/>
  <c r="V173" i="2"/>
  <c r="W173" i="2" s="1"/>
  <c r="T173" i="2" s="1"/>
  <c r="U173" i="2" s="1"/>
  <c r="V174" i="2"/>
  <c r="W174" i="2" s="1"/>
  <c r="T174" i="2" s="1"/>
  <c r="U174" i="2" s="1"/>
  <c r="V175" i="2"/>
  <c r="W175" i="2" s="1"/>
  <c r="T175" i="2" s="1"/>
  <c r="U175" i="2" s="1"/>
  <c r="V176" i="2"/>
  <c r="W176" i="2" s="1"/>
  <c r="T176" i="2" s="1"/>
  <c r="U176" i="2" s="1"/>
  <c r="V177" i="2"/>
  <c r="W177" i="2" s="1"/>
  <c r="T177" i="2" s="1"/>
  <c r="U177" i="2" s="1"/>
  <c r="V178" i="2"/>
  <c r="V179" i="2"/>
  <c r="W179" i="2" s="1"/>
  <c r="V180" i="2"/>
  <c r="W180" i="2" s="1"/>
  <c r="T180" i="2" s="1"/>
  <c r="U180" i="2" s="1"/>
  <c r="V181" i="2"/>
  <c r="W181" i="2" s="1"/>
  <c r="T181" i="2" s="1"/>
  <c r="U181" i="2" s="1"/>
  <c r="V182" i="2"/>
  <c r="W182" i="2" s="1"/>
  <c r="V183" i="2"/>
  <c r="W183" i="2" s="1"/>
  <c r="V184" i="2"/>
  <c r="W184" i="2" s="1"/>
  <c r="V185" i="2"/>
  <c r="W185" i="2" s="1"/>
  <c r="V186" i="2"/>
  <c r="V187" i="2"/>
  <c r="W187" i="2" s="1"/>
  <c r="V188" i="2"/>
  <c r="V189" i="2"/>
  <c r="W189" i="2" s="1"/>
  <c r="V190" i="2"/>
  <c r="W190" i="2" s="1"/>
  <c r="V191" i="2"/>
  <c r="W191" i="2" s="1"/>
  <c r="T191" i="2" s="1"/>
  <c r="U191" i="2" s="1"/>
  <c r="V192" i="2"/>
  <c r="W192" i="2" s="1"/>
  <c r="T192" i="2" s="1"/>
  <c r="U192" i="2" s="1"/>
  <c r="V193" i="2"/>
  <c r="W193" i="2" s="1"/>
  <c r="V194" i="2"/>
  <c r="V195" i="2"/>
  <c r="W195" i="2" s="1"/>
  <c r="T195" i="2" s="1"/>
  <c r="U195" i="2" s="1"/>
  <c r="V196" i="2"/>
  <c r="V197" i="2"/>
  <c r="W197" i="2" s="1"/>
  <c r="T197" i="2" s="1"/>
  <c r="U197" i="2" s="1"/>
  <c r="V198" i="2"/>
  <c r="W198" i="2" s="1"/>
  <c r="V199" i="2"/>
  <c r="W199" i="2" s="1"/>
  <c r="V200" i="2"/>
  <c r="W200" i="2" s="1"/>
  <c r="V201" i="2"/>
  <c r="W201" i="2" s="1"/>
  <c r="V202" i="2"/>
  <c r="V203" i="2"/>
  <c r="W203" i="2" s="1"/>
  <c r="V204" i="2"/>
  <c r="V205" i="2"/>
  <c r="W205" i="2" s="1"/>
  <c r="T205" i="2" s="1"/>
  <c r="U205" i="2" s="1"/>
  <c r="V206" i="2"/>
  <c r="W206" i="2" s="1"/>
  <c r="T206" i="2" s="1"/>
  <c r="U206" i="2" s="1"/>
  <c r="V207" i="2"/>
  <c r="W207" i="2" s="1"/>
  <c r="T207" i="2" s="1"/>
  <c r="U207" i="2" s="1"/>
  <c r="V208" i="2"/>
  <c r="W208" i="2" s="1"/>
  <c r="T208" i="2" s="1"/>
  <c r="U208" i="2" s="1"/>
  <c r="V209" i="2"/>
  <c r="W209" i="2" s="1"/>
  <c r="T209" i="2" s="1"/>
  <c r="U209" i="2" s="1"/>
  <c r="V210" i="2"/>
  <c r="V211" i="2"/>
  <c r="W211" i="2" s="1"/>
  <c r="V212" i="2"/>
  <c r="V213" i="2"/>
  <c r="W213" i="2" s="1"/>
  <c r="T213" i="2" s="1"/>
  <c r="U213" i="2" s="1"/>
  <c r="V214" i="2"/>
  <c r="W214" i="2" s="1"/>
  <c r="T214" i="2" s="1"/>
  <c r="U214" i="2" s="1"/>
  <c r="V215" i="2"/>
  <c r="W215" i="2" s="1"/>
  <c r="T215" i="2" s="1"/>
  <c r="U215" i="2" s="1"/>
  <c r="V216" i="2"/>
  <c r="W216" i="2" s="1"/>
  <c r="T216" i="2" s="1"/>
  <c r="U216" i="2" s="1"/>
  <c r="V217" i="2"/>
  <c r="W217" i="2" s="1"/>
  <c r="T217" i="2" s="1"/>
  <c r="U217" i="2" s="1"/>
  <c r="V218" i="2"/>
  <c r="V219" i="2"/>
  <c r="W219" i="2" s="1"/>
  <c r="T219" i="2" s="1"/>
  <c r="U219" i="2" s="1"/>
  <c r="V220" i="2"/>
  <c r="V221" i="2"/>
  <c r="W221" i="2" s="1"/>
  <c r="T221" i="2" s="1"/>
  <c r="U221" i="2" s="1"/>
  <c r="V222" i="2"/>
  <c r="W222" i="2" s="1"/>
  <c r="T222" i="2" s="1"/>
  <c r="U222" i="2" s="1"/>
  <c r="V223" i="2"/>
  <c r="W223" i="2" s="1"/>
  <c r="V224" i="2"/>
  <c r="W224" i="2" s="1"/>
  <c r="V225" i="2"/>
  <c r="W225" i="2" s="1"/>
  <c r="T225" i="2" s="1"/>
  <c r="U225" i="2" s="1"/>
  <c r="V226" i="2"/>
  <c r="V227" i="2"/>
  <c r="W227" i="2" s="1"/>
  <c r="T227" i="2" s="1"/>
  <c r="U227" i="2" s="1"/>
  <c r="V228" i="2"/>
  <c r="V229" i="2"/>
  <c r="W229" i="2" s="1"/>
  <c r="T229" i="2" s="1"/>
  <c r="U229" i="2" s="1"/>
  <c r="V230" i="2"/>
  <c r="W230" i="2" s="1"/>
  <c r="T230" i="2" s="1"/>
  <c r="U230" i="2" s="1"/>
  <c r="V231" i="2"/>
  <c r="W231" i="2" s="1"/>
  <c r="T231" i="2" s="1"/>
  <c r="U231" i="2" s="1"/>
  <c r="V232" i="2"/>
  <c r="W232" i="2" s="1"/>
  <c r="V233" i="2"/>
  <c r="W233" i="2" s="1"/>
  <c r="V234" i="2"/>
  <c r="V235" i="2"/>
  <c r="W235" i="2" s="1"/>
  <c r="T235" i="2" s="1"/>
  <c r="U235" i="2" s="1"/>
  <c r="V236" i="2"/>
  <c r="W236" i="2" s="1"/>
  <c r="T236" i="2" s="1"/>
  <c r="U236" i="2" s="1"/>
  <c r="V237" i="2"/>
  <c r="W237" i="2" s="1"/>
  <c r="V238" i="2"/>
  <c r="W238" i="2" s="1"/>
  <c r="V239" i="2"/>
  <c r="W239" i="2" s="1"/>
  <c r="T239" i="2" s="1"/>
  <c r="U239" i="2" s="1"/>
  <c r="V240" i="2"/>
  <c r="W240" i="2" s="1"/>
  <c r="V241" i="2"/>
  <c r="W241" i="2" s="1"/>
  <c r="V242" i="2"/>
  <c r="V243" i="2"/>
  <c r="W243" i="2" s="1"/>
  <c r="T243" i="2" s="1"/>
  <c r="U243" i="2" s="1"/>
  <c r="V244" i="2"/>
  <c r="V245" i="2"/>
  <c r="W245" i="2" s="1"/>
  <c r="V246" i="2"/>
  <c r="W246" i="2" s="1"/>
  <c r="V247" i="2"/>
  <c r="W247" i="2" s="1"/>
  <c r="V248" i="2"/>
  <c r="W248" i="2" s="1"/>
  <c r="V249" i="2"/>
  <c r="W249" i="2" s="1"/>
  <c r="V250" i="2"/>
  <c r="V251" i="2"/>
  <c r="W251" i="2" s="1"/>
  <c r="V252" i="2"/>
  <c r="V253" i="2"/>
  <c r="W253" i="2" s="1"/>
  <c r="V254" i="2"/>
  <c r="W254" i="2" s="1"/>
  <c r="V255" i="2"/>
  <c r="W255" i="2" s="1"/>
  <c r="V256" i="2"/>
  <c r="W256" i="2" s="1"/>
  <c r="V257" i="2"/>
  <c r="W257" i="2" s="1"/>
  <c r="V258" i="2"/>
  <c r="V259" i="2"/>
  <c r="W259" i="2" s="1"/>
  <c r="V260" i="2"/>
  <c r="W260" i="2" s="1"/>
  <c r="V261" i="2"/>
  <c r="W261" i="2" s="1"/>
  <c r="T261" i="2" s="1"/>
  <c r="U261" i="2" s="1"/>
  <c r="V262" i="2"/>
  <c r="W262" i="2" s="1"/>
  <c r="T262" i="2" s="1"/>
  <c r="U262" i="2" s="1"/>
  <c r="V263" i="2"/>
  <c r="W263" i="2" s="1"/>
  <c r="T263" i="2" s="1"/>
  <c r="U263" i="2" s="1"/>
  <c r="V264" i="2"/>
  <c r="W264" i="2" s="1"/>
  <c r="T264" i="2" s="1"/>
  <c r="U264" i="2" s="1"/>
  <c r="V265" i="2"/>
  <c r="W265" i="2" s="1"/>
  <c r="V266" i="2"/>
  <c r="V267" i="2"/>
  <c r="V268" i="2"/>
  <c r="V269" i="2"/>
  <c r="W269" i="2" s="1"/>
  <c r="V270" i="2"/>
  <c r="W270" i="2" s="1"/>
  <c r="V271" i="2"/>
  <c r="W271" i="2" s="1"/>
  <c r="V272" i="2"/>
  <c r="W272" i="2" s="1"/>
  <c r="V273" i="2"/>
  <c r="W273" i="2" s="1"/>
  <c r="T273" i="2" s="1"/>
  <c r="U273" i="2" s="1"/>
  <c r="V274" i="2"/>
  <c r="V275" i="2"/>
  <c r="W275" i="2" s="1"/>
  <c r="V276" i="2"/>
  <c r="V277" i="2"/>
  <c r="W277" i="2" s="1"/>
  <c r="V278" i="2"/>
  <c r="W278" i="2" s="1"/>
  <c r="V279" i="2"/>
  <c r="W279" i="2" s="1"/>
  <c r="V280" i="2"/>
  <c r="W280" i="2" s="1"/>
  <c r="V281" i="2"/>
  <c r="W281" i="2" s="1"/>
  <c r="V282" i="2"/>
  <c r="V283" i="2"/>
  <c r="W283" i="2" s="1"/>
  <c r="V284" i="2"/>
  <c r="V285" i="2"/>
  <c r="W285" i="2" s="1"/>
  <c r="T285" i="2" s="1"/>
  <c r="U285" i="2" s="1"/>
  <c r="V286" i="2"/>
  <c r="W286" i="2" s="1"/>
  <c r="T286" i="2" s="1"/>
  <c r="U286" i="2" s="1"/>
  <c r="V287" i="2"/>
  <c r="W287" i="2" s="1"/>
  <c r="T287" i="2" s="1"/>
  <c r="U287" i="2" s="1"/>
  <c r="V288" i="2"/>
  <c r="W288" i="2" s="1"/>
  <c r="T288" i="2" s="1"/>
  <c r="U288" i="2" s="1"/>
  <c r="V289" i="2"/>
  <c r="W289" i="2" s="1"/>
  <c r="T289" i="2" s="1"/>
  <c r="U289" i="2" s="1"/>
  <c r="V290" i="2"/>
  <c r="V291" i="2"/>
  <c r="W291" i="2" s="1"/>
  <c r="V292" i="2"/>
  <c r="W292" i="2" s="1"/>
  <c r="T292" i="2" s="1"/>
  <c r="U292" i="2" s="1"/>
  <c r="V293" i="2"/>
  <c r="W293" i="2" s="1"/>
  <c r="V294" i="2"/>
  <c r="W294" i="2" s="1"/>
  <c r="V295" i="2"/>
  <c r="W295" i="2" s="1"/>
  <c r="T295" i="2" s="1"/>
  <c r="U295" i="2" s="1"/>
  <c r="V296" i="2"/>
  <c r="W296" i="2" s="1"/>
  <c r="T296" i="2" s="1"/>
  <c r="U296" i="2" s="1"/>
  <c r="V297" i="2"/>
  <c r="W297" i="2" s="1"/>
  <c r="T297" i="2" s="1"/>
  <c r="U297" i="2" s="1"/>
  <c r="V298" i="2"/>
  <c r="V299" i="2"/>
  <c r="W299" i="2" s="1"/>
  <c r="T299" i="2" s="1"/>
  <c r="U299" i="2" s="1"/>
  <c r="V300" i="2"/>
  <c r="V301" i="2"/>
  <c r="W301" i="2" s="1"/>
  <c r="T301" i="2" s="1"/>
  <c r="U301" i="2" s="1"/>
  <c r="V302" i="2"/>
  <c r="W302" i="2" s="1"/>
  <c r="T302" i="2" s="1"/>
  <c r="U302" i="2" s="1"/>
  <c r="V303" i="2"/>
  <c r="W303" i="2" s="1"/>
  <c r="T303" i="2" s="1"/>
  <c r="U303" i="2" s="1"/>
  <c r="V304" i="2"/>
  <c r="W304" i="2" s="1"/>
  <c r="T304" i="2" s="1"/>
  <c r="U304" i="2" s="1"/>
  <c r="W9" i="2"/>
  <c r="T9" i="2" s="1"/>
  <c r="U9" i="2" s="1"/>
  <c r="W19" i="2"/>
  <c r="T19" i="2" s="1"/>
  <c r="U19" i="2" s="1"/>
  <c r="W20" i="2"/>
  <c r="T20" i="2" s="1"/>
  <c r="U20" i="2" s="1"/>
  <c r="W26" i="2"/>
  <c r="T26" i="2" s="1"/>
  <c r="U26" i="2" s="1"/>
  <c r="W28" i="2"/>
  <c r="W34" i="2"/>
  <c r="W35" i="2"/>
  <c r="W36" i="2"/>
  <c r="W46" i="2"/>
  <c r="W47" i="2"/>
  <c r="W50" i="2"/>
  <c r="W52" i="2"/>
  <c r="T52" i="2" s="1"/>
  <c r="U52" i="2" s="1"/>
  <c r="W58" i="2"/>
  <c r="T58" i="2" s="1"/>
  <c r="U58" i="2" s="1"/>
  <c r="W59" i="2"/>
  <c r="T59" i="2" s="1"/>
  <c r="U59" i="2" s="1"/>
  <c r="W60" i="2"/>
  <c r="T60" i="2" s="1"/>
  <c r="U60" i="2" s="1"/>
  <c r="W66" i="2"/>
  <c r="T66" i="2" s="1"/>
  <c r="U66" i="2" s="1"/>
  <c r="W67" i="2"/>
  <c r="T67" i="2" s="1"/>
  <c r="U67" i="2" s="1"/>
  <c r="W68" i="2"/>
  <c r="T68" i="2" s="1"/>
  <c r="U68" i="2" s="1"/>
  <c r="W73" i="2"/>
  <c r="T73" i="2" s="1"/>
  <c r="U73" i="2" s="1"/>
  <c r="W74" i="2"/>
  <c r="T74" i="2" s="1"/>
  <c r="U74" i="2" s="1"/>
  <c r="W76" i="2"/>
  <c r="T76" i="2" s="1"/>
  <c r="U76" i="2" s="1"/>
  <c r="W84" i="2"/>
  <c r="W90" i="2"/>
  <c r="T90" i="2" s="1"/>
  <c r="U90" i="2" s="1"/>
  <c r="W98" i="2"/>
  <c r="T98" i="2" s="1"/>
  <c r="U98" i="2" s="1"/>
  <c r="W100" i="2"/>
  <c r="T100" i="2" s="1"/>
  <c r="U100" i="2" s="1"/>
  <c r="W106" i="2"/>
  <c r="T106" i="2" s="1"/>
  <c r="U106" i="2" s="1"/>
  <c r="W107" i="2"/>
  <c r="T107" i="2" s="1"/>
  <c r="U107" i="2" s="1"/>
  <c r="W108" i="2"/>
  <c r="T108" i="2" s="1"/>
  <c r="U108" i="2" s="1"/>
  <c r="W110" i="2"/>
  <c r="T110" i="2" s="1"/>
  <c r="U110" i="2" s="1"/>
  <c r="W114" i="2"/>
  <c r="T114" i="2" s="1"/>
  <c r="U114" i="2" s="1"/>
  <c r="W122" i="2"/>
  <c r="T122" i="2" s="1"/>
  <c r="U122" i="2" s="1"/>
  <c r="W124" i="2"/>
  <c r="T124" i="2" s="1"/>
  <c r="U124" i="2" s="1"/>
  <c r="W130" i="2"/>
  <c r="W132" i="2"/>
  <c r="W138" i="2"/>
  <c r="T138" i="2" s="1"/>
  <c r="U138" i="2" s="1"/>
  <c r="W139" i="2"/>
  <c r="T139" i="2" s="1"/>
  <c r="U139" i="2" s="1"/>
  <c r="W140" i="2"/>
  <c r="T140" i="2" s="1"/>
  <c r="U140" i="2" s="1"/>
  <c r="W146" i="2"/>
  <c r="T146" i="2" s="1"/>
  <c r="U146" i="2" s="1"/>
  <c r="W154" i="2"/>
  <c r="W156" i="2"/>
  <c r="W162" i="2"/>
  <c r="T162" i="2" s="1"/>
  <c r="U162" i="2" s="1"/>
  <c r="W164" i="2"/>
  <c r="T164" i="2" s="1"/>
  <c r="U164" i="2" s="1"/>
  <c r="W170" i="2"/>
  <c r="W172" i="2"/>
  <c r="W178" i="2"/>
  <c r="W186" i="2"/>
  <c r="T186" i="2" s="1"/>
  <c r="U186" i="2" s="1"/>
  <c r="W188" i="2"/>
  <c r="W194" i="2"/>
  <c r="W196" i="2"/>
  <c r="T196" i="2" s="1"/>
  <c r="U196" i="2" s="1"/>
  <c r="W202" i="2"/>
  <c r="W204" i="2"/>
  <c r="T204" i="2" s="1"/>
  <c r="U204" i="2" s="1"/>
  <c r="W210" i="2"/>
  <c r="T210" i="2" s="1"/>
  <c r="U210" i="2" s="1"/>
  <c r="W212" i="2"/>
  <c r="W218" i="2"/>
  <c r="T218" i="2" s="1"/>
  <c r="U218" i="2" s="1"/>
  <c r="W220" i="2"/>
  <c r="T220" i="2" s="1"/>
  <c r="U220" i="2" s="1"/>
  <c r="W226" i="2"/>
  <c r="T226" i="2" s="1"/>
  <c r="U226" i="2" s="1"/>
  <c r="W228" i="2"/>
  <c r="T228" i="2" s="1"/>
  <c r="U228" i="2" s="1"/>
  <c r="W234" i="2"/>
  <c r="T234" i="2" s="1"/>
  <c r="U234" i="2" s="1"/>
  <c r="W242" i="2"/>
  <c r="W244" i="2"/>
  <c r="T244" i="2" s="1"/>
  <c r="U244" i="2" s="1"/>
  <c r="W250" i="2"/>
  <c r="W252" i="2"/>
  <c r="W258" i="2"/>
  <c r="W266" i="2"/>
  <c r="W267" i="2"/>
  <c r="W268" i="2"/>
  <c r="W274" i="2"/>
  <c r="W276" i="2"/>
  <c r="W282" i="2"/>
  <c r="W284" i="2"/>
  <c r="T284" i="2" s="1"/>
  <c r="U284" i="2" s="1"/>
  <c r="W290" i="2"/>
  <c r="W298" i="2"/>
  <c r="T298" i="2" s="1"/>
  <c r="U298" i="2" s="1"/>
  <c r="W300" i="2"/>
  <c r="T300" i="2" s="1"/>
  <c r="U300" i="2" s="1"/>
  <c r="T283" i="2" l="1"/>
  <c r="U283" i="2" s="1"/>
  <c r="T291" i="2"/>
  <c r="U291" i="2" s="1"/>
  <c r="T279" i="2"/>
  <c r="U279" i="2" s="1"/>
  <c r="T267" i="2"/>
  <c r="U267" i="2" s="1"/>
  <c r="T129" i="2"/>
  <c r="U129" i="2" s="1"/>
  <c r="T265" i="2"/>
  <c r="U265" i="2" s="1"/>
  <c r="T169" i="2"/>
  <c r="U169" i="2" s="1"/>
  <c r="T256" i="2"/>
  <c r="U256" i="2" s="1"/>
  <c r="T257" i="2"/>
  <c r="U257" i="2" s="1"/>
  <c r="T248" i="2"/>
  <c r="U248" i="2" s="1"/>
  <c r="T249" i="2"/>
  <c r="U249" i="2" s="1"/>
  <c r="T242" i="2"/>
  <c r="U242" i="2" s="1"/>
  <c r="T240" i="2"/>
  <c r="U240" i="2" s="1"/>
  <c r="T241" i="2"/>
  <c r="U241" i="2" s="1"/>
  <c r="T232" i="2"/>
  <c r="U232" i="2" s="1"/>
  <c r="T233" i="2"/>
  <c r="U233" i="2" s="1"/>
  <c r="T189" i="2"/>
  <c r="U189" i="2" s="1"/>
  <c r="T190" i="2"/>
  <c r="U190" i="2" s="1"/>
  <c r="T117" i="2"/>
  <c r="U117" i="2" s="1"/>
  <c r="T118" i="2"/>
  <c r="U118" i="2" s="1"/>
  <c r="T245" i="2"/>
  <c r="U245" i="2" s="1"/>
  <c r="T246" i="2"/>
  <c r="U246" i="2" s="1"/>
  <c r="T247" i="2"/>
  <c r="U247" i="2" s="1"/>
  <c r="T280" i="2"/>
  <c r="U280" i="2" s="1"/>
  <c r="T281" i="2"/>
  <c r="U281" i="2" s="1"/>
  <c r="T269" i="2"/>
  <c r="U269" i="2" s="1"/>
  <c r="T270" i="2"/>
  <c r="U270" i="2" s="1"/>
  <c r="T253" i="2"/>
  <c r="U253" i="2" s="1"/>
  <c r="T254" i="2"/>
  <c r="U254" i="2" s="1"/>
  <c r="T255" i="2"/>
  <c r="U255" i="2" s="1"/>
  <c r="T237" i="2"/>
  <c r="U237" i="2" s="1"/>
  <c r="T238" i="2"/>
  <c r="U238" i="2" s="1"/>
  <c r="T293" i="2"/>
  <c r="U293" i="2" s="1"/>
  <c r="T294" i="2"/>
  <c r="U294" i="2" s="1"/>
  <c r="T272" i="2"/>
  <c r="U272" i="2" s="1"/>
  <c r="T200" i="2"/>
  <c r="U200" i="2" s="1"/>
  <c r="T201" i="2"/>
  <c r="U201" i="2" s="1"/>
  <c r="T184" i="2"/>
  <c r="U184" i="2" s="1"/>
  <c r="T185" i="2"/>
  <c r="U185" i="2" s="1"/>
  <c r="T152" i="2"/>
  <c r="U152" i="2" s="1"/>
  <c r="T153" i="2"/>
  <c r="U153" i="2" s="1"/>
  <c r="T223" i="2"/>
  <c r="U223" i="2" s="1"/>
  <c r="T224" i="2"/>
  <c r="U224" i="2" s="1"/>
  <c r="T277" i="2"/>
  <c r="U277" i="2" s="1"/>
  <c r="T274" i="2"/>
  <c r="U274" i="2" s="1"/>
  <c r="T258" i="2"/>
  <c r="U258" i="2" s="1"/>
  <c r="T259" i="2"/>
  <c r="U259" i="2" s="1"/>
  <c r="T250" i="2"/>
  <c r="U250" i="2" s="1"/>
  <c r="T251" i="2"/>
  <c r="U251" i="2" s="1"/>
  <c r="T252" i="2"/>
  <c r="U252" i="2" s="1"/>
  <c r="T154" i="2"/>
  <c r="U154" i="2" s="1"/>
  <c r="T155" i="2"/>
  <c r="U155" i="2" s="1"/>
  <c r="T194" i="2"/>
  <c r="U194" i="2" s="1"/>
  <c r="T23" i="2"/>
  <c r="U23" i="2" s="1"/>
  <c r="T24" i="2"/>
  <c r="U24" i="2" s="1"/>
  <c r="T260" i="2"/>
  <c r="U260" i="2" s="1"/>
  <c r="T135" i="2"/>
  <c r="U135" i="2" s="1"/>
  <c r="T136" i="2"/>
  <c r="U136" i="2" s="1"/>
  <c r="T276" i="2"/>
  <c r="U276" i="2" s="1"/>
  <c r="T193" i="2"/>
  <c r="U193" i="2" s="1"/>
  <c r="T198" i="2"/>
  <c r="U198" i="2" s="1"/>
  <c r="T199" i="2"/>
  <c r="U199" i="2" s="1"/>
  <c r="T182" i="2"/>
  <c r="U182" i="2" s="1"/>
  <c r="T183" i="2"/>
  <c r="U183" i="2" s="1"/>
  <c r="T30" i="2"/>
  <c r="U30" i="2" s="1"/>
  <c r="T31" i="2"/>
  <c r="U31" i="2" s="1"/>
  <c r="T48" i="2"/>
  <c r="U48" i="2" s="1"/>
  <c r="T42" i="2"/>
  <c r="U42" i="2" s="1"/>
  <c r="T40" i="2"/>
  <c r="U40" i="2" s="1"/>
  <c r="T34" i="2"/>
  <c r="U34" i="2" s="1"/>
  <c r="T32" i="2"/>
  <c r="U32" i="2" s="1"/>
  <c r="T275" i="2"/>
  <c r="U275" i="2" s="1"/>
  <c r="T278" i="2"/>
  <c r="U278" i="2" s="1"/>
  <c r="T83" i="2"/>
  <c r="U83" i="2" s="1"/>
  <c r="T84" i="2"/>
  <c r="U84" i="2" s="1"/>
  <c r="T50" i="2"/>
  <c r="U50" i="2" s="1"/>
  <c r="T51" i="2"/>
  <c r="U51" i="2" s="1"/>
  <c r="T49" i="2"/>
  <c r="U49" i="2" s="1"/>
  <c r="T156" i="2"/>
  <c r="U156" i="2" s="1"/>
  <c r="T157" i="2"/>
  <c r="U157" i="2" s="1"/>
  <c r="T70" i="2"/>
  <c r="U70" i="2" s="1"/>
  <c r="T71" i="2"/>
  <c r="U71" i="2" s="1"/>
  <c r="T38" i="2"/>
  <c r="U38" i="2" s="1"/>
  <c r="T39" i="2"/>
  <c r="U39" i="2" s="1"/>
  <c r="T27" i="2"/>
  <c r="U27" i="2" s="1"/>
  <c r="T28" i="2"/>
  <c r="U28" i="2" s="1"/>
  <c r="T29" i="2"/>
  <c r="U29" i="2" s="1"/>
  <c r="T41" i="2"/>
  <c r="U41" i="2" s="1"/>
  <c r="T271" i="2"/>
  <c r="U271" i="2" s="1"/>
  <c r="T187" i="2"/>
  <c r="U187" i="2" s="1"/>
  <c r="T188" i="2"/>
  <c r="U188" i="2" s="1"/>
  <c r="T171" i="2"/>
  <c r="U171" i="2" s="1"/>
  <c r="T172" i="2"/>
  <c r="U172" i="2" s="1"/>
  <c r="T61" i="2"/>
  <c r="U61" i="2" s="1"/>
  <c r="T62" i="2"/>
  <c r="U62" i="2" s="1"/>
  <c r="T268" i="2"/>
  <c r="U268" i="2" s="1"/>
  <c r="T33" i="2"/>
  <c r="U33" i="2" s="1"/>
  <c r="T147" i="2"/>
  <c r="U147" i="2" s="1"/>
  <c r="T148" i="2"/>
  <c r="U148" i="2" s="1"/>
  <c r="T290" i="2"/>
  <c r="U290" i="2" s="1"/>
  <c r="T46" i="2"/>
  <c r="U46" i="2" s="1"/>
  <c r="T47" i="2"/>
  <c r="U47" i="2" s="1"/>
  <c r="T35" i="2"/>
  <c r="U35" i="2" s="1"/>
  <c r="T36" i="2"/>
  <c r="U36" i="2" s="1"/>
  <c r="T37" i="2"/>
  <c r="U37" i="2" s="1"/>
  <c r="T211" i="2"/>
  <c r="U211" i="2" s="1"/>
  <c r="T212" i="2"/>
  <c r="U212" i="2" s="1"/>
  <c r="T131" i="2"/>
  <c r="U131" i="2" s="1"/>
  <c r="T132" i="2"/>
  <c r="U132" i="2" s="1"/>
  <c r="T282" i="2"/>
  <c r="U282" i="2" s="1"/>
  <c r="T202" i="2"/>
  <c r="U202" i="2" s="1"/>
  <c r="T203" i="2"/>
  <c r="U203" i="2" s="1"/>
  <c r="T178" i="2"/>
  <c r="U178" i="2" s="1"/>
  <c r="T179" i="2"/>
  <c r="U179" i="2" s="1"/>
  <c r="T266" i="2"/>
  <c r="U266" i="2" s="1"/>
  <c r="T170" i="2"/>
  <c r="U170" i="2" s="1"/>
  <c r="T130" i="2"/>
  <c r="U130" i="2" s="1"/>
  <c r="Q3" i="2" l="1"/>
  <c r="Q2" i="2"/>
  <c r="R2" i="2" l="1"/>
  <c r="Q6" i="2"/>
  <c r="R4" i="2"/>
  <c r="Q4" i="2"/>
  <c r="R3" i="2"/>
  <c r="R6" i="2"/>
  <c r="Q5" i="2"/>
  <c r="R5" i="2"/>
</calcChain>
</file>

<file path=xl/sharedStrings.xml><?xml version="1.0" encoding="utf-8"?>
<sst xmlns="http://schemas.openxmlformats.org/spreadsheetml/2006/main" count="3284" uniqueCount="935">
  <si>
    <t>Secretarial Area</t>
  </si>
  <si>
    <t>Sec Area Sort</t>
  </si>
  <si>
    <t>Agency</t>
  </si>
  <si>
    <t>Agy Code</t>
  </si>
  <si>
    <t>Agy Sort</t>
  </si>
  <si>
    <t>Agency Title</t>
  </si>
  <si>
    <t>Item Number</t>
  </si>
  <si>
    <t>Item Sort</t>
  </si>
  <si>
    <t>Amend Number</t>
  </si>
  <si>
    <t>Amendment Title</t>
  </si>
  <si>
    <t>Type</t>
  </si>
  <si>
    <t>Description</t>
  </si>
  <si>
    <t>Fund Type</t>
  </si>
  <si>
    <t>Fund Type Sort</t>
  </si>
  <si>
    <t>FY 2025</t>
  </si>
  <si>
    <t>FY 2026</t>
  </si>
  <si>
    <t/>
  </si>
  <si>
    <t>Appropriation</t>
  </si>
  <si>
    <t>GF</t>
  </si>
  <si>
    <t>NGF</t>
  </si>
  <si>
    <t>Bonds</t>
  </si>
  <si>
    <t>Positions</t>
  </si>
  <si>
    <t>Resources</t>
  </si>
  <si>
    <t>GF Resources</t>
  </si>
  <si>
    <t>Count</t>
  </si>
  <si>
    <t>Visible</t>
  </si>
  <si>
    <t>2024 Reconvened Session Executive Amendments</t>
  </si>
  <si>
    <t>HB 30 (2024-2026 Biennium)</t>
  </si>
  <si>
    <t>Language Only</t>
  </si>
  <si>
    <t>Summary of Proposed Amendments</t>
  </si>
  <si>
    <t>General Fund Resources</t>
  </si>
  <si>
    <t>1006: Revenues</t>
  </si>
  <si>
    <t>Revenues</t>
  </si>
  <si>
    <t>0</t>
  </si>
  <si>
    <t>10000000000</t>
  </si>
  <si>
    <t>Central Appropriations</t>
  </si>
  <si>
    <t>995: Central Appropriations</t>
  </si>
  <si>
    <t>184000</t>
  </si>
  <si>
    <t>469</t>
  </si>
  <si>
    <t>10000046900</t>
  </si>
  <si>
    <t>949: Central Capital Outlay</t>
  </si>
  <si>
    <t>185000</t>
  </si>
  <si>
    <t>Central Capital Outlay</t>
  </si>
  <si>
    <t>C-48</t>
  </si>
  <si>
    <t>20000004800</t>
  </si>
  <si>
    <t>1200: Miscellaneous Transfers</t>
  </si>
  <si>
    <t>Miscellaneous Transfers</t>
  </si>
  <si>
    <t>3-1.01</t>
  </si>
  <si>
    <t>30000000101</t>
  </si>
  <si>
    <t>Adjust ABC Profits Transfer</t>
  </si>
  <si>
    <t>3-5.03</t>
  </si>
  <si>
    <t>30000000503</t>
  </si>
  <si>
    <t>Eliminate Sales Tax Expansion</t>
  </si>
  <si>
    <t>Eliminates the sales tax expansion included in the conference budget. This amendment reflects the impact on the K-12 sales tax transfer. A companion amendment to the front page reflects the reduction in resources overall. A companion amendment to section 4-14 will be required to strike the enactment.</t>
  </si>
  <si>
    <t>General Provisions</t>
  </si>
  <si>
    <t>30: General Provisions</t>
  </si>
  <si>
    <t>999999</t>
  </si>
  <si>
    <t>4-14</t>
  </si>
  <si>
    <t>40000001400</t>
  </si>
  <si>
    <t>1</t>
  </si>
  <si>
    <t>Administration</t>
  </si>
  <si>
    <t>194: Department of General Services</t>
  </si>
  <si>
    <t>059000</t>
  </si>
  <si>
    <t>Department of General Services</t>
  </si>
  <si>
    <t>10000006800</t>
  </si>
  <si>
    <t>132: Department of Elections</t>
  </si>
  <si>
    <t>064000</t>
  </si>
  <si>
    <t>Department of Elections</t>
  </si>
  <si>
    <t>77</t>
  </si>
  <si>
    <t>10000007700</t>
  </si>
  <si>
    <t>Remove funding for rejoining ERIC</t>
  </si>
  <si>
    <t>Eliminates general fund support provided for Virginia to enter and maintain membership in the Electronic Registration Information Center (ERIC).</t>
  </si>
  <si>
    <t>Agriculture and Forestry</t>
  </si>
  <si>
    <t>301: Department of Agriculture and Consumer Services</t>
  </si>
  <si>
    <t>066000</t>
  </si>
  <si>
    <t>Department of Agriculture and Consumer Services</t>
  </si>
  <si>
    <t>88</t>
  </si>
  <si>
    <t>10000008800</t>
  </si>
  <si>
    <t>92</t>
  </si>
  <si>
    <t>10000009200</t>
  </si>
  <si>
    <t>411: Department of Forestry</t>
  </si>
  <si>
    <t>067000</t>
  </si>
  <si>
    <t>Department of Forestry</t>
  </si>
  <si>
    <t>96</t>
  </si>
  <si>
    <t>10000009600</t>
  </si>
  <si>
    <t>Remove funding for invasive species management</t>
  </si>
  <si>
    <t>Commerce and Trade</t>
  </si>
  <si>
    <t>312: Economic Development Incentive Payments</t>
  </si>
  <si>
    <t>070000</t>
  </si>
  <si>
    <t>Economic Development Incentive Payments</t>
  </si>
  <si>
    <t>101</t>
  </si>
  <si>
    <t>10000010100</t>
  </si>
  <si>
    <t>165: Department of Housing and Community Development</t>
  </si>
  <si>
    <t>073000</t>
  </si>
  <si>
    <t>Department of Housing and Community Development</t>
  </si>
  <si>
    <t>102</t>
  </si>
  <si>
    <t>10000010200</t>
  </si>
  <si>
    <t>103</t>
  </si>
  <si>
    <t>10000010300</t>
  </si>
  <si>
    <t>104</t>
  </si>
  <si>
    <t>10000010400</t>
  </si>
  <si>
    <t>310: Virginia Economic Development Partnership</t>
  </si>
  <si>
    <t>077000</t>
  </si>
  <si>
    <t>Virginia Economic Development Partnership</t>
  </si>
  <si>
    <t>113</t>
  </si>
  <si>
    <t>10000011300</t>
  </si>
  <si>
    <t>Remove funding for the Virginia Longitudinal Data System (HB1083)</t>
  </si>
  <si>
    <t>Education</t>
  </si>
  <si>
    <t>201: Department of Education, Central Office Operations</t>
  </si>
  <si>
    <t>082000</t>
  </si>
  <si>
    <t>Department of Education, Central Office Operations</t>
  </si>
  <si>
    <t>117</t>
  </si>
  <si>
    <t>10000011700</t>
  </si>
  <si>
    <t>119</t>
  </si>
  <si>
    <t>10000011900</t>
  </si>
  <si>
    <t>123</t>
  </si>
  <si>
    <t>10000012300</t>
  </si>
  <si>
    <t>197: Direct Aid to Public Education</t>
  </si>
  <si>
    <t>083000</t>
  </si>
  <si>
    <t>Direct Aid to Public Education</t>
  </si>
  <si>
    <t>124</t>
  </si>
  <si>
    <t>10000012400</t>
  </si>
  <si>
    <t>Maintain base support for EduTutorVA</t>
  </si>
  <si>
    <t>Maintain base support for eMediaVA</t>
  </si>
  <si>
    <t>Modify state support for Reck League</t>
  </si>
  <si>
    <t>125</t>
  </si>
  <si>
    <t>10000012500</t>
  </si>
  <si>
    <t>Eliminate conflicting language</t>
  </si>
  <si>
    <t>Eliminates conflicting language for the definition of a College Partnership Laboratory School, which is defined in § 22.1-349.1, Code of Virginia.</t>
  </si>
  <si>
    <t>Modify English Language Learner staffing standard</t>
  </si>
  <si>
    <t>Provide Literary Fund support for retirement and school construction</t>
  </si>
  <si>
    <t>Update sales tax revenues for public education</t>
  </si>
  <si>
    <t>125.10</t>
  </si>
  <si>
    <t>10000012510</t>
  </si>
  <si>
    <t>Support continued access to Early Childhood Care and Education</t>
  </si>
  <si>
    <t>245: State Council of Higher Education for Virginia</t>
  </si>
  <si>
    <t>086000</t>
  </si>
  <si>
    <t>State Council of Higher Education for Virginia</t>
  </si>
  <si>
    <t>130</t>
  </si>
  <si>
    <t>10000013000</t>
  </si>
  <si>
    <t>132</t>
  </si>
  <si>
    <t>10000013200</t>
  </si>
  <si>
    <t>242: Christopher Newport University</t>
  </si>
  <si>
    <t>087000</t>
  </si>
  <si>
    <t>Christopher Newport University</t>
  </si>
  <si>
    <t>136</t>
  </si>
  <si>
    <t>10000013600</t>
  </si>
  <si>
    <t>Modify additional support for Affordable Access, Retention, and Degree Production</t>
  </si>
  <si>
    <t>137</t>
  </si>
  <si>
    <t>10000013700</t>
  </si>
  <si>
    <t>Modify additional support for undergraduate financial aid</t>
  </si>
  <si>
    <t>204: The College of William and Mary in Virginia</t>
  </si>
  <si>
    <t>088000</t>
  </si>
  <si>
    <t>The College of William and Mary in Virginia</t>
  </si>
  <si>
    <t>140</t>
  </si>
  <si>
    <t>10000014000</t>
  </si>
  <si>
    <t>141</t>
  </si>
  <si>
    <t>10000014100</t>
  </si>
  <si>
    <t>241: Richard Bland College</t>
  </si>
  <si>
    <t>089000</t>
  </si>
  <si>
    <t>Richard Bland College</t>
  </si>
  <si>
    <t>144</t>
  </si>
  <si>
    <t>10000014400</t>
  </si>
  <si>
    <t>145</t>
  </si>
  <si>
    <t>10000014500</t>
  </si>
  <si>
    <t>247: George Mason University</t>
  </si>
  <si>
    <t>091000</t>
  </si>
  <si>
    <t>George Mason University</t>
  </si>
  <si>
    <t>151</t>
  </si>
  <si>
    <t>10000015100</t>
  </si>
  <si>
    <t>152</t>
  </si>
  <si>
    <t>10000015200</t>
  </si>
  <si>
    <t>216: James Madison University</t>
  </si>
  <si>
    <t>092000</t>
  </si>
  <si>
    <t>James Madison University</t>
  </si>
  <si>
    <t>155</t>
  </si>
  <si>
    <t>10000015500</t>
  </si>
  <si>
    <t>156</t>
  </si>
  <si>
    <t>10000015600</t>
  </si>
  <si>
    <t>214: Longwood University</t>
  </si>
  <si>
    <t>093000</t>
  </si>
  <si>
    <t>Longwood University</t>
  </si>
  <si>
    <t>159</t>
  </si>
  <si>
    <t>10000015900</t>
  </si>
  <si>
    <t>160</t>
  </si>
  <si>
    <t>10000016000</t>
  </si>
  <si>
    <t>213: Norfolk State University</t>
  </si>
  <si>
    <t>094000</t>
  </si>
  <si>
    <t>Norfolk State University</t>
  </si>
  <si>
    <t>163</t>
  </si>
  <si>
    <t>10000016300</t>
  </si>
  <si>
    <t>164</t>
  </si>
  <si>
    <t>10000016400</t>
  </si>
  <si>
    <t>221: Old Dominion University</t>
  </si>
  <si>
    <t>095000</t>
  </si>
  <si>
    <t>Old Dominion University</t>
  </si>
  <si>
    <t>167</t>
  </si>
  <si>
    <t>10000016700</t>
  </si>
  <si>
    <t>168</t>
  </si>
  <si>
    <t>10000016800</t>
  </si>
  <si>
    <t>217: Radford University</t>
  </si>
  <si>
    <t>096000</t>
  </si>
  <si>
    <t>Radford University</t>
  </si>
  <si>
    <t>172</t>
  </si>
  <si>
    <t>10000017200</t>
  </si>
  <si>
    <t>173</t>
  </si>
  <si>
    <t>10000017300</t>
  </si>
  <si>
    <t>215: University of Mary Washington</t>
  </si>
  <si>
    <t>097000</t>
  </si>
  <si>
    <t>University of Mary Washington</t>
  </si>
  <si>
    <t>176</t>
  </si>
  <si>
    <t>10000017600</t>
  </si>
  <si>
    <t>177</t>
  </si>
  <si>
    <t>10000017700</t>
  </si>
  <si>
    <t>207: University of Virginia</t>
  </si>
  <si>
    <t>098000</t>
  </si>
  <si>
    <t>University of Virginia</t>
  </si>
  <si>
    <t>183</t>
  </si>
  <si>
    <t>10000018300</t>
  </si>
  <si>
    <t>184</t>
  </si>
  <si>
    <t>10000018400</t>
  </si>
  <si>
    <t>246: University of Virginia's College at Wise</t>
  </si>
  <si>
    <t>100000</t>
  </si>
  <si>
    <t>University of Virginia's College at Wise</t>
  </si>
  <si>
    <t>190</t>
  </si>
  <si>
    <t>10000019000</t>
  </si>
  <si>
    <t>191</t>
  </si>
  <si>
    <t>10000019100</t>
  </si>
  <si>
    <t>236: Virginia Commonwealth University</t>
  </si>
  <si>
    <t>101000</t>
  </si>
  <si>
    <t>Virginia Commonwealth University</t>
  </si>
  <si>
    <t>194</t>
  </si>
  <si>
    <t>10000019400</t>
  </si>
  <si>
    <t>195</t>
  </si>
  <si>
    <t>10000019500</t>
  </si>
  <si>
    <t>260: Virginia Community College System</t>
  </si>
  <si>
    <t>102000</t>
  </si>
  <si>
    <t>Virginia Community College System</t>
  </si>
  <si>
    <t>200</t>
  </si>
  <si>
    <t>10000020000</t>
  </si>
  <si>
    <t>201</t>
  </si>
  <si>
    <t>10000020100</t>
  </si>
  <si>
    <t>211: Virginia Military Institute</t>
  </si>
  <si>
    <t>103000</t>
  </si>
  <si>
    <t>Virginia Military Institute</t>
  </si>
  <si>
    <t>206</t>
  </si>
  <si>
    <t>10000020600</t>
  </si>
  <si>
    <t>207</t>
  </si>
  <si>
    <t>10000020700</t>
  </si>
  <si>
    <t>208: Virginia Polytechnic Institute and State University</t>
  </si>
  <si>
    <t>104000</t>
  </si>
  <si>
    <t>Virginia Polytechnic Institute and State University</t>
  </si>
  <si>
    <t>211</t>
  </si>
  <si>
    <t>10000021100</t>
  </si>
  <si>
    <t>212</t>
  </si>
  <si>
    <t>10000021200</t>
  </si>
  <si>
    <t>212: Virginia State University</t>
  </si>
  <si>
    <t>106000</t>
  </si>
  <si>
    <t>Virginia State University</t>
  </si>
  <si>
    <t>217</t>
  </si>
  <si>
    <t>10000021700</t>
  </si>
  <si>
    <t>218</t>
  </si>
  <si>
    <t>10000021800</t>
  </si>
  <si>
    <t>202: The Library Of Virginia</t>
  </si>
  <si>
    <t>111000</t>
  </si>
  <si>
    <t>The Library Of Virginia</t>
  </si>
  <si>
    <t>227</t>
  </si>
  <si>
    <t>10000022700</t>
  </si>
  <si>
    <t>Support additional state aid to local public libraries</t>
  </si>
  <si>
    <t>Finance</t>
  </si>
  <si>
    <t>161: Department of Taxation</t>
  </si>
  <si>
    <t>128000</t>
  </si>
  <si>
    <t>Department of Taxation</t>
  </si>
  <si>
    <t>258</t>
  </si>
  <si>
    <t>10000025800</t>
  </si>
  <si>
    <t>Remove administrative costs associated with cannabis legislation</t>
  </si>
  <si>
    <t>Remove funding for tax compliance positions</t>
  </si>
  <si>
    <t>Health and Human Resources</t>
  </si>
  <si>
    <t>601: Department of Health</t>
  </si>
  <si>
    <t>135000</t>
  </si>
  <si>
    <t>Department of Health</t>
  </si>
  <si>
    <t>271</t>
  </si>
  <si>
    <t>10000027100</t>
  </si>
  <si>
    <t>Reduce funding for Behavioral Health Loan Repayment Program</t>
  </si>
  <si>
    <t>272</t>
  </si>
  <si>
    <t>10000027200</t>
  </si>
  <si>
    <t>Adjust funding for Northern Virginia Firefighter Occupational Cancer Screening pilot</t>
  </si>
  <si>
    <t>273</t>
  </si>
  <si>
    <t>10000027300</t>
  </si>
  <si>
    <t>Remove mandatory carryforward language for OCME</t>
  </si>
  <si>
    <t>Reduce funding for OCME</t>
  </si>
  <si>
    <t>276</t>
  </si>
  <si>
    <t>10000027600</t>
  </si>
  <si>
    <t>279</t>
  </si>
  <si>
    <t>10000027900</t>
  </si>
  <si>
    <t>Reduce funding for Federally Qualified Health Centers</t>
  </si>
  <si>
    <t>Reduce funding for Adler Hospice Center</t>
  </si>
  <si>
    <t>Reduce Free Clinic funding</t>
  </si>
  <si>
    <t>Reduce funding for Healthier757 Health Literacy Initiative</t>
  </si>
  <si>
    <t>Remove funding for the Prescription Drug Affordability Board</t>
  </si>
  <si>
    <t>223: Department of Health Professions</t>
  </si>
  <si>
    <t>136000</t>
  </si>
  <si>
    <t>Department of Health Professions</t>
  </si>
  <si>
    <t>285</t>
  </si>
  <si>
    <t>10000028500</t>
  </si>
  <si>
    <t>Removes licensure requirement language for prescribers of behavioral health medication.</t>
  </si>
  <si>
    <t>602: Department of Medical Assistance Services</t>
  </si>
  <si>
    <t>137000</t>
  </si>
  <si>
    <t>Department of Medical Assistance Services</t>
  </si>
  <si>
    <t>288</t>
  </si>
  <si>
    <t>10000028800</t>
  </si>
  <si>
    <t>Clarify coverage of weight loss drugs</t>
  </si>
  <si>
    <t>292</t>
  </si>
  <si>
    <t>10000029200</t>
  </si>
  <si>
    <t>720: Department of Behavioral Health and Developmental Services</t>
  </si>
  <si>
    <t>138000</t>
  </si>
  <si>
    <t>Department of Behavioral Health and Developmental Services</t>
  </si>
  <si>
    <t>295</t>
  </si>
  <si>
    <t>10000029500</t>
  </si>
  <si>
    <t>Reduce funding for Community Services Board workforce development</t>
  </si>
  <si>
    <t>Restore funding for peer to peer mentoring services</t>
  </si>
  <si>
    <t>296</t>
  </si>
  <si>
    <t>10000029600</t>
  </si>
  <si>
    <t>Reduce funding for discharge assistance plans</t>
  </si>
  <si>
    <t>790: Grants to Localities</t>
  </si>
  <si>
    <t>139000</t>
  </si>
  <si>
    <t>Grants to Localities</t>
  </si>
  <si>
    <t>297</t>
  </si>
  <si>
    <t>10000029700</t>
  </si>
  <si>
    <t>262: Department for Aging and Rehabilitative Services</t>
  </si>
  <si>
    <t>143000</t>
  </si>
  <si>
    <t>Department for Aging and Rehabilitative Services</t>
  </si>
  <si>
    <t>314</t>
  </si>
  <si>
    <t>10000031400</t>
  </si>
  <si>
    <t>765: Department of Social Services</t>
  </si>
  <si>
    <t>145000</t>
  </si>
  <si>
    <t>Department of Social Services</t>
  </si>
  <si>
    <t>324</t>
  </si>
  <si>
    <t>10000032400</t>
  </si>
  <si>
    <t>Remove funding for the training academy model for family services programs</t>
  </si>
  <si>
    <t>Removes funding provided to establish a centralized training academy model for local departments of social services.</t>
  </si>
  <si>
    <t>331</t>
  </si>
  <si>
    <t>10000033100</t>
  </si>
  <si>
    <t>Increases appropriation to Buffalow Family and Friends to $500,000 general fund in the first year and removes the $400,000 appropriation in the second year.</t>
  </si>
  <si>
    <t>Remove funding for CASA Prince William</t>
  </si>
  <si>
    <t>Removes $2.0 million general fund in the first year provided to CASA in Prince William County to fund a healthcare worker training program for members of the immigrant community.</t>
  </si>
  <si>
    <t>856: Opioid Abatement Authority</t>
  </si>
  <si>
    <t>148001</t>
  </si>
  <si>
    <t>Opioid Abatement Authority</t>
  </si>
  <si>
    <t>347.10</t>
  </si>
  <si>
    <t>10000034710</t>
  </si>
  <si>
    <t>Natural and Historic Resources</t>
  </si>
  <si>
    <t>183: Secretary of Natural and Historic Resources</t>
  </si>
  <si>
    <t>149000</t>
  </si>
  <si>
    <t>Secretary of Natural and Historic Resources</t>
  </si>
  <si>
    <t>358</t>
  </si>
  <si>
    <t>10000035800</t>
  </si>
  <si>
    <t>199: Department of Conservation and Recreation</t>
  </si>
  <si>
    <t>151000</t>
  </si>
  <si>
    <t>Department of Conservation and Recreation</t>
  </si>
  <si>
    <t>359</t>
  </si>
  <si>
    <t>10000035900</t>
  </si>
  <si>
    <t>360</t>
  </si>
  <si>
    <t>10000036000</t>
  </si>
  <si>
    <t>440: Department of Environmental Quality</t>
  </si>
  <si>
    <t>152000</t>
  </si>
  <si>
    <t>Department of Environmental Quality</t>
  </si>
  <si>
    <t>363</t>
  </si>
  <si>
    <t>10000036300</t>
  </si>
  <si>
    <t>Rightsize hazardous storage tank monitoring funding and positions</t>
  </si>
  <si>
    <t>365</t>
  </si>
  <si>
    <t>10000036500</t>
  </si>
  <si>
    <t>366</t>
  </si>
  <si>
    <t>10000036600</t>
  </si>
  <si>
    <t>403: Department of Wildlife Resources</t>
  </si>
  <si>
    <t>153000</t>
  </si>
  <si>
    <t>Department of Wildlife Resources</t>
  </si>
  <si>
    <t>367</t>
  </si>
  <si>
    <t>10000036700</t>
  </si>
  <si>
    <t>423: Department of Historic Resources</t>
  </si>
  <si>
    <t>154000</t>
  </si>
  <si>
    <t>Department of Historic Resources</t>
  </si>
  <si>
    <t>371</t>
  </si>
  <si>
    <t>10000037100</t>
  </si>
  <si>
    <t>Public Safety and Homeland Security</t>
  </si>
  <si>
    <t>999: Virginia Alcoholic Beverage Control Authority</t>
  </si>
  <si>
    <t>159000</t>
  </si>
  <si>
    <t>Virginia Alcoholic Beverage Control Authority</t>
  </si>
  <si>
    <t>380.10</t>
  </si>
  <si>
    <t>10000038010</t>
  </si>
  <si>
    <t>381.10</t>
  </si>
  <si>
    <t>10000038110</t>
  </si>
  <si>
    <t>977: Virginia Cannabis Control Authority</t>
  </si>
  <si>
    <t>159001</t>
  </si>
  <si>
    <t>Virginia Cannabis Control Authority</t>
  </si>
  <si>
    <t>799: Department of Corrections</t>
  </si>
  <si>
    <t>161000</t>
  </si>
  <si>
    <t>Department of Corrections</t>
  </si>
  <si>
    <t>388</t>
  </si>
  <si>
    <t>10000038800</t>
  </si>
  <si>
    <t>390</t>
  </si>
  <si>
    <t>10000039000</t>
  </si>
  <si>
    <t>140: Department of Criminal Justice Services</t>
  </si>
  <si>
    <t>162000</t>
  </si>
  <si>
    <t>Department of Criminal Justice Services</t>
  </si>
  <si>
    <t>394</t>
  </si>
  <si>
    <t>10000039400</t>
  </si>
  <si>
    <t>Support medical transport services in Sussex County</t>
  </si>
  <si>
    <t>Transportation</t>
  </si>
  <si>
    <t>154: Department of Motor Vehicles</t>
  </si>
  <si>
    <t>177000</t>
  </si>
  <si>
    <t>Department of Motor Vehicles</t>
  </si>
  <si>
    <t>426</t>
  </si>
  <si>
    <t>10000042600</t>
  </si>
  <si>
    <t>Removes general fund appropriation and positions to support the sealing and expungement process. DMV has the authority and ability to perform this with existing resources.</t>
  </si>
  <si>
    <t>505: Department of Rail and Public Transportation</t>
  </si>
  <si>
    <t>180000</t>
  </si>
  <si>
    <t>Department of Rail and Public Transportation</t>
  </si>
  <si>
    <t>433</t>
  </si>
  <si>
    <t>10000043300</t>
  </si>
  <si>
    <t>Modify increased support for WMATA</t>
  </si>
  <si>
    <t>501: Department of Transportation</t>
  </si>
  <si>
    <t>181000</t>
  </si>
  <si>
    <t>Department of Transportation</t>
  </si>
  <si>
    <t>441</t>
  </si>
  <si>
    <t>10000044100</t>
  </si>
  <si>
    <t>Modify support for expanded toll relief</t>
  </si>
  <si>
    <t>444</t>
  </si>
  <si>
    <t>10000044400</t>
  </si>
  <si>
    <t>Authorize Central Virginia Training Center second entrance study from existing resources</t>
  </si>
  <si>
    <t>407: Virginia Port Authority</t>
  </si>
  <si>
    <t>183000</t>
  </si>
  <si>
    <t>Virginia Port Authority</t>
  </si>
  <si>
    <t>451</t>
  </si>
  <si>
    <t>10000045100</t>
  </si>
  <si>
    <t>Modify support for municipal dredging</t>
  </si>
  <si>
    <t>472</t>
  </si>
  <si>
    <t>10000047200</t>
  </si>
  <si>
    <t>Amend ARPA language regarding unobligated funds</t>
  </si>
  <si>
    <t>Independent Agencies</t>
  </si>
  <si>
    <t>9991: Virginia Alcoholic Beverage Control Authority</t>
  </si>
  <si>
    <t>191010</t>
  </si>
  <si>
    <t>489.10</t>
  </si>
  <si>
    <t>10000048910</t>
  </si>
  <si>
    <t>489.20</t>
  </si>
  <si>
    <t>10000048920</t>
  </si>
  <si>
    <t>8561: Opioid Abatement Authority</t>
  </si>
  <si>
    <t>191015</t>
  </si>
  <si>
    <t>489.40</t>
  </si>
  <si>
    <t>10000048940</t>
  </si>
  <si>
    <t>Restore funding to demolish Monroe Building</t>
  </si>
  <si>
    <t>C-3.50</t>
  </si>
  <si>
    <t>20000000350</t>
  </si>
  <si>
    <t>C-8</t>
  </si>
  <si>
    <t>20000000800</t>
  </si>
  <si>
    <t>C-24</t>
  </si>
  <si>
    <t>20000002400</t>
  </si>
  <si>
    <t>C-27</t>
  </si>
  <si>
    <t>20000002700</t>
  </si>
  <si>
    <t>C-29</t>
  </si>
  <si>
    <t>20000002900</t>
  </si>
  <si>
    <t>C-29.10</t>
  </si>
  <si>
    <t>20000002910</t>
  </si>
  <si>
    <t>C-29.20</t>
  </si>
  <si>
    <t>20000002920</t>
  </si>
  <si>
    <t>Veterans and Defense Affairs</t>
  </si>
  <si>
    <t>123: Department of Military Affairs</t>
  </si>
  <si>
    <t>183510</t>
  </si>
  <si>
    <t>Department of Military Affairs</t>
  </si>
  <si>
    <t>C-41</t>
  </si>
  <si>
    <t>20000004100</t>
  </si>
  <si>
    <t>C-46</t>
  </si>
  <si>
    <t>20000004600</t>
  </si>
  <si>
    <t>Adjust maintenance reserve funding.</t>
  </si>
  <si>
    <t>C-49</t>
  </si>
  <si>
    <t>20000004900</t>
  </si>
  <si>
    <t>Adjust funding for supplement pool</t>
  </si>
  <si>
    <t>C-50</t>
  </si>
  <si>
    <t>20000005000</t>
  </si>
  <si>
    <t>C-53.50</t>
  </si>
  <si>
    <t>20000005350</t>
  </si>
  <si>
    <t>4-5.01</t>
  </si>
  <si>
    <t>40000000501</t>
  </si>
  <si>
    <t>4-6.04</t>
  </si>
  <si>
    <t>40000000604</t>
  </si>
  <si>
    <t>Eliminates the sales tax expansion included in the conference budget. This amendment strikes the language in the additional enactments that expand the sales tax. A companion amendment to the front page reflects the reduction in resources. A companion amendment to transfers reflects the reduction in K-12 sales tax transfers.</t>
  </si>
  <si>
    <t>Remove funding for interrogation practices training</t>
  </si>
  <si>
    <t>C-21</t>
  </si>
  <si>
    <t>20000002100</t>
  </si>
  <si>
    <t>Restore funding for electronic health records system</t>
  </si>
  <si>
    <t>Remove funding and positions for concealed handgun permits</t>
  </si>
  <si>
    <t>Restore School Resource Officer (SRO) Incentive funding</t>
  </si>
  <si>
    <t>Removes funding provided to support an acceleration in increases to the Virginia minimum wage. Under existing law, the minimum wage will increase by a inflationary factor every January 1.</t>
  </si>
  <si>
    <t>268: Virginia Institute of Marine Science</t>
  </si>
  <si>
    <t>090000</t>
  </si>
  <si>
    <t>Virginia Institute of Marine Science</t>
  </si>
  <si>
    <t>C-4.50</t>
  </si>
  <si>
    <t>20000000400</t>
  </si>
  <si>
    <t>C-30.10</t>
  </si>
  <si>
    <t>20000003010</t>
  </si>
  <si>
    <t>Min Of Fund Type Sort</t>
  </si>
  <si>
    <t>First Row</t>
  </si>
  <si>
    <t>Legislative</t>
  </si>
  <si>
    <t>142: Virginia State Crime Commission</t>
  </si>
  <si>
    <t>030585</t>
  </si>
  <si>
    <t>Virginia State Crime Commission</t>
  </si>
  <si>
    <t>23</t>
  </si>
  <si>
    <t>10000002300</t>
  </si>
  <si>
    <t>157: Compensation Board</t>
  </si>
  <si>
    <t>058000</t>
  </si>
  <si>
    <t>Compensation Board</t>
  </si>
  <si>
    <t>64</t>
  </si>
  <si>
    <t>10000006400</t>
  </si>
  <si>
    <t>Provides an additional $500,000 general fund the first year for incentive grants for teachers who are pursuing or have obtained a national certification from the National Board for Professional Teaching Standards and work in a Title 1 school or a school eligible for participation in the Community Eligibility Provision.</t>
  </si>
  <si>
    <t>Provides additional support of $1.2 million general fund the first year and $1.3 million general fund the second year to increase the per meal reimbursement amount from $0.22 to $0.25 for the state funded incentive program to maximize federal school nutrition revenues and increase participation in the school breakfast program.</t>
  </si>
  <si>
    <t>Reduce funding provided for Correctional Officer Career Pipeline Pilot</t>
  </si>
  <si>
    <t>Reflects the reduction in revenue resulting from the veto of cannabis legislation.  A companion amendment in the Department of Taxation removes administrative costs associated with the implementation of the legislation.</t>
  </si>
  <si>
    <t>Executive Offices</t>
  </si>
  <si>
    <t>121: Office of the Governor</t>
  </si>
  <si>
    <t>047000</t>
  </si>
  <si>
    <t>Office of the Governor</t>
  </si>
  <si>
    <t>44</t>
  </si>
  <si>
    <t>10000004400</t>
  </si>
  <si>
    <t>Remove Regulatory Review language</t>
  </si>
  <si>
    <t>44.50</t>
  </si>
  <si>
    <t>10000004450</t>
  </si>
  <si>
    <t>68.10</t>
  </si>
  <si>
    <t>Move DGS back to Administration from Independent agencies</t>
  </si>
  <si>
    <t>Moves DGS back to the Administration section of the operating budget from Independent Agencies.</t>
  </si>
  <si>
    <t>69.10</t>
  </si>
  <si>
    <t>10000006900</t>
  </si>
  <si>
    <t>70.10</t>
  </si>
  <si>
    <t>10000007000</t>
  </si>
  <si>
    <t>71.10</t>
  </si>
  <si>
    <t>10000007100</t>
  </si>
  <si>
    <t>72.10</t>
  </si>
  <si>
    <t>10000007200</t>
  </si>
  <si>
    <t>73.10</t>
  </si>
  <si>
    <t>10000007300</t>
  </si>
  <si>
    <t>149: Administration of Health Insurance</t>
  </si>
  <si>
    <t>061000</t>
  </si>
  <si>
    <t>Administration of Health Insurance</t>
  </si>
  <si>
    <t>75</t>
  </si>
  <si>
    <t>10000007500</t>
  </si>
  <si>
    <t>Removes funding for a vendor to implement solutions related to Medicaid eligibility determinations.</t>
  </si>
  <si>
    <t>Reduce funding for 2024 legislation that may impact need for prison beds</t>
  </si>
  <si>
    <t>Restore Earned-Sentence-Credit eligibility limit language</t>
  </si>
  <si>
    <t>1941: Department of General Services</t>
  </si>
  <si>
    <t>191005</t>
  </si>
  <si>
    <t>489.50</t>
  </si>
  <si>
    <t>10000048950</t>
  </si>
  <si>
    <t>489.60</t>
  </si>
  <si>
    <t>10000048960</t>
  </si>
  <si>
    <t>489.70</t>
  </si>
  <si>
    <t>10000048970</t>
  </si>
  <si>
    <t>489.75</t>
  </si>
  <si>
    <t>10000048975</t>
  </si>
  <si>
    <t>489.80</t>
  </si>
  <si>
    <t>10000048980</t>
  </si>
  <si>
    <t>489.85</t>
  </si>
  <si>
    <t>10000048985</t>
  </si>
  <si>
    <t>Reduce funding for the Virginia Health Workforce Development Authority</t>
  </si>
  <si>
    <t>Reduces the ABC profits transfer to the GF resulting from a revision in projected ABC revenue.</t>
  </si>
  <si>
    <t>Add funding for new Assistant Commonwealth's Attorney positions</t>
  </si>
  <si>
    <t>Adjust managed care reprocurement requirements</t>
  </si>
  <si>
    <t>Adjust support for nursing facility value based payments</t>
  </si>
  <si>
    <t>Remove support for Medicaid eligibility automation</t>
  </si>
  <si>
    <t>Study mail operations prior to hiring vendor</t>
  </si>
  <si>
    <t>Adjust funding increase for community brain injury services</t>
  </si>
  <si>
    <t>391</t>
  </si>
  <si>
    <t>10000039100</t>
  </si>
  <si>
    <t>156: Department of State Police</t>
  </si>
  <si>
    <t>168000</t>
  </si>
  <si>
    <t>Department of State Police</t>
  </si>
  <si>
    <t>415</t>
  </si>
  <si>
    <t>10000041500</t>
  </si>
  <si>
    <t>C-3.10</t>
  </si>
  <si>
    <t>20000000310</t>
  </si>
  <si>
    <t>C-28.10</t>
  </si>
  <si>
    <t>20000002810</t>
  </si>
  <si>
    <t>4-5.04</t>
  </si>
  <si>
    <t>40000000504</t>
  </si>
  <si>
    <t>Restrict medical services</t>
  </si>
  <si>
    <t>Eliminates language which provides an exception for abortion services as required by state statute.</t>
  </si>
  <si>
    <t>166: Secretary of the Commonwealth</t>
  </si>
  <si>
    <t>051000</t>
  </si>
  <si>
    <t>Secretary of the Commonwealth</t>
  </si>
  <si>
    <t>55</t>
  </si>
  <si>
    <t>10000005500</t>
  </si>
  <si>
    <t>Restore funding for additional notary and restoration of rights positions</t>
  </si>
  <si>
    <t>67</t>
  </si>
  <si>
    <t>10000006700</t>
  </si>
  <si>
    <t>Adjust position count for Commonwealth's Attorney Offices</t>
  </si>
  <si>
    <t>362</t>
  </si>
  <si>
    <t>10000036200</t>
  </si>
  <si>
    <t>912: Department of Veterans Services</t>
  </si>
  <si>
    <t>183030</t>
  </si>
  <si>
    <t>Department of Veterans Services</t>
  </si>
  <si>
    <t>458</t>
  </si>
  <si>
    <t>10000045800</t>
  </si>
  <si>
    <t>C-3.60</t>
  </si>
  <si>
    <t>20000000360</t>
  </si>
  <si>
    <t>Reflect change in ABC profits transfer</t>
  </si>
  <si>
    <t>Reflects the reduction in ABC profits transfer on the front page summary General Fund resources.</t>
  </si>
  <si>
    <t xml:space="preserve">Reflects the elimination of the sales tax expansion in the general fund resources summary on the front page. A companion amendment to section 4-14 strikes the enactment that includes language authorizing the expansion. A companion amendment to section 3-5.03 reflects the reduction in the K-12 sales tax transfer. </t>
  </si>
  <si>
    <t>Remove cannabis revenue</t>
  </si>
  <si>
    <t>Remove tax compliance revenue</t>
  </si>
  <si>
    <t>Removes the increase in revenue associated with additional tax compliance positions.  A companion amendment in the Department of Taxation removes the additional positions and associated General Fund appropriation.</t>
  </si>
  <si>
    <t>Reduces funding by $750,000 each year for the Behavioral Health Loan Repayment Program.</t>
  </si>
  <si>
    <t xml:space="preserve">Amend language for school-based mental health </t>
  </si>
  <si>
    <t>Remove second year of language access funding</t>
  </si>
  <si>
    <t>Adjust Help Me Help You (HMHY) program funding</t>
  </si>
  <si>
    <t>Adjust REAL LIFE Initiative funding</t>
  </si>
  <si>
    <t>Reduce appropriation for Safer Communities Program</t>
  </si>
  <si>
    <t xml:space="preserve">Restores $35.0 million in the first year from the general fund for a project to demolish the Monroe Building once vacated. </t>
  </si>
  <si>
    <t>Monroe Building Critical Systems Replacement and Relocation</t>
  </si>
  <si>
    <t>Adjust funding for wastewater treatment upgrades</t>
  </si>
  <si>
    <t>C-53.60</t>
  </si>
  <si>
    <t>Adjust scope of Virginia Museum of Fine Arts project in 2020 VPBA Construction Pool</t>
  </si>
  <si>
    <t>Amend building and parking control language</t>
  </si>
  <si>
    <t>Amends language regarding institutional eligibility for programs.</t>
  </si>
  <si>
    <t>Provide grant award to enhance the Virginia State Police Fusion Center</t>
  </si>
  <si>
    <t>C-44.10</t>
  </si>
  <si>
    <t>20000004410</t>
  </si>
  <si>
    <t>Reflect the reversion of GF capital amounts</t>
  </si>
  <si>
    <t>Conform legally responsible individual language</t>
  </si>
  <si>
    <t>Reduce appropriation and positions for the Cannabis Control Authority</t>
  </si>
  <si>
    <t xml:space="preserve">Reduce funding provided for Substantial Risk Order bill </t>
  </si>
  <si>
    <t>Provide funding to create Virtual Service Center</t>
  </si>
  <si>
    <t>C-52</t>
  </si>
  <si>
    <t>20000005200</t>
  </si>
  <si>
    <t>Revert construction funds to the general fund</t>
  </si>
  <si>
    <t>Adjust planning authorization for University of Virginia College at Wise Darden Hall renovation in planning pool</t>
  </si>
  <si>
    <t>Remove construction for projects that have not completed planning in the 2024 public higher educational institution capital account</t>
  </si>
  <si>
    <t>Remove risk limiting audit and local electoral board meeting timeline language</t>
  </si>
  <si>
    <t xml:space="preserve">Removes language regarding rules around risk-limiting audits of presidential elections and local electoral board meeting timelines. </t>
  </si>
  <si>
    <t>489.30</t>
  </si>
  <si>
    <t>10000048930</t>
  </si>
  <si>
    <t>456</t>
  </si>
  <si>
    <t>10000045600</t>
  </si>
  <si>
    <t>Provide funding to support the Partnership for Petersburg Initiative</t>
  </si>
  <si>
    <t>Reflects the reversion of GF capital amounts.</t>
  </si>
  <si>
    <t>350: Department of Small Business and Supplier Diversity</t>
  </si>
  <si>
    <t>076050</t>
  </si>
  <si>
    <t>Department of Small Business and Supplier Diversity</t>
  </si>
  <si>
    <t>111</t>
  </si>
  <si>
    <t>10000011100</t>
  </si>
  <si>
    <t>Align history resource requirements with appropriation</t>
  </si>
  <si>
    <t>Remove requirement for attendance recovery contract</t>
  </si>
  <si>
    <t>Modify requirements related to community schools</t>
  </si>
  <si>
    <t>Remove additional support for Joint Subcommittee on Elementary and Secondary Education Funding</t>
  </si>
  <si>
    <t>Remove support for Community Schools Development and Implementation Planning Grants</t>
  </si>
  <si>
    <t>Modify support for Waiver Programs</t>
  </si>
  <si>
    <t>Maintain increased support for internships in 2024-2026 biennium</t>
  </si>
  <si>
    <t>Update language for creation of HBCU NoVA campus</t>
  </si>
  <si>
    <t>Remove contingent transfer of DEI funds</t>
  </si>
  <si>
    <t>Supplant funding for Improve Readiness Centers project</t>
  </si>
  <si>
    <t>Adds funding for up to 29 new Assistant Commonwealth’s Attorney positions. This funding is in addition to amounts provided for up to 18 new paralegal positions. These positions will be allocated by the Compensation Board. A companion amendment to Item 67 adjusts position count table to align with new positions. Funding source for this adjustment is a reduction to Safer Communities Program funding in DCJS.</t>
  </si>
  <si>
    <t>Makes a technical adjustment to the Compensation Board position count table to align with 29 new positions funded in Item 64.</t>
  </si>
  <si>
    <t>Modify oversight of state health insurance changes</t>
  </si>
  <si>
    <t>Modifies language regarding the review of proposed changes to the state health insurance plan.</t>
  </si>
  <si>
    <t>Support the Business Ready Sites Program</t>
  </si>
  <si>
    <t>Provides additional funding for the Business Ready Sites Program in the first year.</t>
  </si>
  <si>
    <t>Adjusts funding for the Motion Picture Opportunity Fund by $1.0 million in the first year.</t>
  </si>
  <si>
    <t>Remove funding for child care center for state employees</t>
  </si>
  <si>
    <t>Support the Industrial Revitalization Fund Program</t>
  </si>
  <si>
    <t>Provides additional general fund support for the Industrial Revitalization Fund Program and reduces general fund support for the Program in the second year.  Additionally, this amendment makes provisions regarding funding for solar panels or solar canopies permissive, moves funding for the City of Danville from the second year to the first, and allocates $5.0 million in unobligated balances in the Low-Income Energy Efficiency Program Fund toward the Industrial Revitalization Program</t>
  </si>
  <si>
    <t>Removes $1.0 million from the general fund the first year for the Enterprise Zone grant program and removes language directing the Department of Housing and Community Development to prioritize investing in real property improvements through the Enterprise Zone program that include either rooftop solar or solar canopies for parking lots as a part of the project's overall design and scope.</t>
  </si>
  <si>
    <t>Remove funding for cybersecurity</t>
  </si>
  <si>
    <t>Removes funding provided to effectuate the provisions of House Bill 1083 of the 2024 General Assembly. The enrolled version of House Bill 1083 requires the Secretary of Education to review of the Virginia Longitudinal Data system and, based on that review, a potential work plan for the proposed consolidation of databases or for improved support of the system. This funding is not needed in FY 2025.</t>
  </si>
  <si>
    <t>Modifies requirements for the Department of Education to develop Asian American history resources to align with a scope that can be supported by the appropriation.</t>
  </si>
  <si>
    <t>Update Virginia Literacy Act funding</t>
  </si>
  <si>
    <t>Modifies the additional state support provided for undergraduate financial aid.</t>
  </si>
  <si>
    <t>Provides language allowing Norfolk State University to explore the creation of an HBCU NoVA Campus and provides requirements for a study of feasibility.</t>
  </si>
  <si>
    <t>Support Regional Career Placement Center Pilot</t>
  </si>
  <si>
    <t>Removes $250,000 each year provided in the enrolled bill for three additional positions in the Office of the Chief Medical Examiner.</t>
  </si>
  <si>
    <t>Removes mandatory carryforward language for the Office of the Chief Medical Examiner for unfilled positions.</t>
  </si>
  <si>
    <t>Eliminate transfer of Virginia Health Workforce Development Authority</t>
  </si>
  <si>
    <t>Reduces funding for the Virginia Association of Free and Charitable Clinics by $500,000 each year.</t>
  </si>
  <si>
    <t>Reduces funding for the Adler Inpatient Hospice Center by $150,000 each year.</t>
  </si>
  <si>
    <t>Adjusts the increase for nursing facility value based payments to $20.4 million each year.</t>
  </si>
  <si>
    <t>Continue retention of supplemental payment revenue</t>
  </si>
  <si>
    <t>Increase rates for personal care attendants</t>
  </si>
  <si>
    <t>Strikes language in the enrolled bill that altered language for school-based mental health centers and reverts to language that directs the Department of Behavioral Health and Developmental Services to administer technical assistance, including grants to school divisions, for community-based mental health services for students.</t>
  </si>
  <si>
    <t>Reduces funding for Community Services Board workforce development opportunities.</t>
  </si>
  <si>
    <t>Restores funding for peer to peer mentoring services</t>
  </si>
  <si>
    <t>Reduces new funding for STEP-VA services, leaving a total of $3.3 million in new funding each year to address inflation in the cost of services.</t>
  </si>
  <si>
    <t>Reduce new funding for additional crisis staff</t>
  </si>
  <si>
    <t>Reduces new funding for additional crisis staff from $2.5 million each year to $2.0 million each year.</t>
  </si>
  <si>
    <t>Reduces new funding for the state rental assistance program for individuals with intellectual or developmental disabilities.</t>
  </si>
  <si>
    <t>Adjusts funding provided in the enrolled bill for brain injury service providers work retention efforts to $300,000 general fund each year.</t>
  </si>
  <si>
    <t>Adjusts funding provided in the enrolled bill for community brain injury services to $1.3 million general fund each year.</t>
  </si>
  <si>
    <t>326</t>
  </si>
  <si>
    <t>10000032600</t>
  </si>
  <si>
    <t>Removes $2.0 million general fund from the second year for state agencies to facilitate and improve language access.</t>
  </si>
  <si>
    <t xml:space="preserve">Remove funding to establish the Office of Commonwealth Resilience </t>
  </si>
  <si>
    <t>Reduce Soil and Water Conservation District base support</t>
  </si>
  <si>
    <t>Reduces the proposed increases for Soil and Water Conservation District base support.</t>
  </si>
  <si>
    <t xml:space="preserve">Reduce assistance to Soil and Water Conservation Districts for Virginia Agricultural Cost Share Program and engineering design </t>
  </si>
  <si>
    <t>Reduces the proposed increase in support for the Department of Conservation and Recreation to expedite the assistance it provides to Soil and Water Conservation Districts.</t>
  </si>
  <si>
    <t>Reduce support for Natural Heritage Program</t>
  </si>
  <si>
    <t>Remove funding for invasive species control</t>
  </si>
  <si>
    <t>Adjust effective date of polystyrene container prohibition</t>
  </si>
  <si>
    <t>Shifts the effective date of the prohibition on use of polystyrene containers from 2025 to 2028 for retail food establishments operating 20 or more locations in the Commonwealth, and from 2026 to 2030 for smaller establishments.</t>
  </si>
  <si>
    <t xml:space="preserve">Eliminate mitigation trading platform and wetland in-lieu fee mitigation program support </t>
  </si>
  <si>
    <t>Removes funding and positions provided for a new mitigation trading platform and wetland in-lieu fee mitigation initiative.</t>
  </si>
  <si>
    <t>Removes first year general fund appropriation tied to House Bill 949, which has a delayed effective date. The Department of Environmental Quality anticipates the fiscal impact of this bill will take place in fiscal year 2026 at the earliest. The Department also can absorb the new positions</t>
  </si>
  <si>
    <t>Reduce pay-for-outcomes pilot program funding</t>
  </si>
  <si>
    <t>Reduces funding provided for a pay-for-outcomes pilot program in the Chesapeake Bay watershed.</t>
  </si>
  <si>
    <t>Moves ABC from Independent Agencies back to SPSHS and removes funding and language associated with skill games.</t>
  </si>
  <si>
    <t>Moves ABC from Independent Agencies back to SPSHS and removes language making ABC an independent agency.</t>
  </si>
  <si>
    <t>Remove funding and positions for bills limiting the use of isolated confinement</t>
  </si>
  <si>
    <t>Eliminates funding and positions provided for 22 casework counselors and 15 mental health clinicians pursuant to SB719 and HB1244, which place restrictions on the use of isolated confinement in adult correctional facilities. The legislation was vetoed.</t>
  </si>
  <si>
    <t>Reduces funding provided for Woodrum bills that either failed to pass or were vetoed.</t>
  </si>
  <si>
    <t>Reduces funding provided for a new pilot program to engage students in high school and the Virginia Community College System to pursue careers in corrections.</t>
  </si>
  <si>
    <t>Remove funding provided for sentence modification legislation</t>
  </si>
  <si>
    <t>Removes funding provided for systems upgrades to accommodate SB696, which relates to sentence modifications for individuals with marijuana-related charges. The legislation was vetoed.</t>
  </si>
  <si>
    <t>Remove language allowing agency to use existing funding for earned-sentence-credit legislation</t>
  </si>
  <si>
    <t>Removes language allowing DOC to use funding dedicated for implementing the enhanced earned-sentence-credit structure for House Bill 45 and House Bill 77 from the 2024 Session. The legislation was vetoed.</t>
  </si>
  <si>
    <t>Restores language that limits the maximum number of credits an inmate may earn if the inmate is serving sentences that are concurrent with or consecutive to offenses that are not eligible for enhanced earned credits.</t>
  </si>
  <si>
    <t>Restores electronic health records system funding in first year to protect contingency during project implementation.</t>
  </si>
  <si>
    <t>Provides nongeneral fund support for up to three analyst positions to enhance public safety through the Virginia State Police Fusion Center.</t>
  </si>
  <si>
    <t>Removes funding and positions associated with HB797. The legislation was vetoed.</t>
  </si>
  <si>
    <t>Removes one-time funding provided to develop interrogation practices training, pursuant to HB250. The legislation was vetoed.</t>
  </si>
  <si>
    <t>Increases funding in the first year to support the REAL LIFE Initiative and eliminates funding for the program in the second year. Language also clarifies that these funds are to be passed through as grants.</t>
  </si>
  <si>
    <t>Makes change to the eligibility and award process for grants to combat hate crimes.</t>
  </si>
  <si>
    <t>Clarify intent of H.O.M.I.E.S and C.U.T.S. funding</t>
  </si>
  <si>
    <t>Clarifies that general fund support for Big Heroes of Minority in Every Society (H.O.M.I.E.S.) and Cleaning Up the Streets Youth Employment Program (C.U.T.S) is to be administered as grants.</t>
  </si>
  <si>
    <t>Redirects $1,500,000 each year from the Safer Communities Program to support up to 29 Assistant Commonwealth's Attorneys and up to 18 paralegal positions. A companion amendment to the Compensation Board provide funding and associated positions. Also adds the Cities of Hampton, Petersburg, and Newport News as recipient localities.</t>
  </si>
  <si>
    <t>Remove funding for Victim Services Grant Program</t>
  </si>
  <si>
    <t>Adjusts funding for the Victim Services Grants Program. The Introduced budget provided general fund support for these initiatives.</t>
  </si>
  <si>
    <t>Restores a portion of School Resource Officer Incentive funding.</t>
  </si>
  <si>
    <t>Provides a grant award to Sussex County to support the costs of providing emergency medical transport for state-responsible inmates.</t>
  </si>
  <si>
    <t>Reduces general fund support provided to establish a Substantial Risk Order Reporting System pursuant to House Bill 916. The legislation was vetoed.</t>
  </si>
  <si>
    <t>439</t>
  </si>
  <si>
    <t>10000043900</t>
  </si>
  <si>
    <t>Adjust position level to reflect actual operations (Technical)</t>
  </si>
  <si>
    <t>Technical adjustment to increase the nongeneral fund maximum employment level (MEL) by 218 each year to reflect growth in agency funding and operations.</t>
  </si>
  <si>
    <t>Provides general fund appropriation to support the Partnership for Petersburg Initiative, which provides education, workforce opportunities, and other services for veterans.</t>
  </si>
  <si>
    <t>Provides general fund appropriation to procure, develop, and integrate phone system and software to improve veteran services.</t>
  </si>
  <si>
    <t>Moves ABC from Independent Agencies back to SPSHS.</t>
  </si>
  <si>
    <t>Moves ABC from Independent Agencies back to SPSHS and removes language making ABC an independent agency .</t>
  </si>
  <si>
    <t>Returns funding, positions, and authorizing language for the Opioid Abatement Authority to the Office of Health and Human Resources. Language reverts to the language included in HB/SB 30. A companion amendment adds authorizing language, positions, and funding back to an agency code and Item in the Secretary of Health and Human Resources.</t>
  </si>
  <si>
    <t>Amend language to plan for a new state office building to evaluate new facility needs and other existing facility options</t>
  </si>
  <si>
    <t>Expands the scope of the study of new office space site and facility options to include evaluating the need for new facilities and whether other existing state or private facilities are able to meet the needs of the seat of government more cost effectively. Language preventing executive branch agencies from permanently relocating from the Monroe Building, and preventing the Virginia Lottery from signing a lease to permanently relocate prior to July 1, 2025, is removed in order to provide flexibility to be responsive to the results of the study.
This amendment also removes language preventing executive branch agencies from vacating the Monroe Building, as well as the language preventing Virginia Lottery from signing a lease to permanently relocate prior to July 1st, 2025.</t>
  </si>
  <si>
    <t>Adds language to allow funds from the Monroe Critical Systems project to be used to improve other state space for the preparation of moving tenants out of the Monroe Building.</t>
  </si>
  <si>
    <t>Support planning for Marine Operations Complex</t>
  </si>
  <si>
    <t>Supplant funding for Improve Campus Infrastructure</t>
  </si>
  <si>
    <t>Supplants general fund with state-supported bonds for the Improve Campus Infrastructure project at Norfolk State University.</t>
  </si>
  <si>
    <t>Supplants general fund appropriation with state-supported bonds for an umbrella project to renovate and repair facilities at the Department of Behavioral Health and Developmental Services.</t>
  </si>
  <si>
    <t>Supplants general fund with state-sponsored bonds for projects to improve Readiness Centers.</t>
  </si>
  <si>
    <t>Provide detailed planning funds and treasury loan for capital projects at the State Military Reservation</t>
  </si>
  <si>
    <t>Provides detailed planning funds for the Department of Military Affairs to mitigate the physical impacts to buildings and the grounds at the State Military Reservation as a result of the Coastal Virginia Offshore Wind project construction.</t>
  </si>
  <si>
    <t>This amendment reduces maintenance reserve funding by $4.0 million the first year and $60.0 million the second year, leaving funding of $200.0 million each year.</t>
  </si>
  <si>
    <t>This amendment reduces planning authorization from detailed planning to schematics for the University of Virginia's College at Wise renovation of Darden Hall.</t>
  </si>
  <si>
    <t>Authorize preplanning for child and young adult psychiatric treatment facility</t>
  </si>
  <si>
    <t>This amendment authorizes preplanning for a child and young adult psychiatric treatment facility for the Department of Behavioral Health and Developmental Services.</t>
  </si>
  <si>
    <t>This amendment reduces the amount of funding infused in the supplement pool by $30.0 million, leaving $250.0 million in additional appropriation provided to the supplement pool to cover shortfalls for individual projects and construction pools resulting from current market conditions.</t>
  </si>
  <si>
    <t>Supplant funding for 2024 public higher educational institution capital account</t>
  </si>
  <si>
    <t>This amendment supplants general fund that was supporting a portion of the cost of projects authorized for construction in the 2024 higher education construction pool with state-supported bonds.</t>
  </si>
  <si>
    <t>This amendment reverts general fund previously provided for construction of the Virginia State Police Training Academy to the general fund. This is consistent with the planning-only authorization provided for this project. Companion amendments remove the transfer of these funds to the 2024 higher education construction pool and reflect them as resources reverting to the general fund.</t>
  </si>
  <si>
    <t>This amendment reduces funding for the Department of Environmental Quality to make matching grants for wastewater projects and supplants general fund with bonds, leaving $50 million from state-supported bonds each year.</t>
  </si>
  <si>
    <t>This amendment authorizes adjustments to the scope of the Virginia Museum of Fine Arts renovation and expansion project to better meet the needs of the museum as determined during the planning process. This project is in the 2020 VPBA Construction Pool.</t>
  </si>
  <si>
    <t>Reflect change in beginning balance</t>
  </si>
  <si>
    <t>Reflects the reduction in amounts coming forward from FY 2024 into FY 2025 resulting from amendments to HB 29.)</t>
  </si>
  <si>
    <t xml:space="preserve">Amend language granting the State Crime Commission additional powers and duties </t>
  </si>
  <si>
    <t>This amendment modifies language to limit the request of data, by the State Crime Commission, to criminal justice related data, and limits access to facilities, by the Commission, to state correctional facilities.</t>
  </si>
  <si>
    <t>141: Attorney General and Department of Law</t>
  </si>
  <si>
    <t>049000</t>
  </si>
  <si>
    <t>Attorney General and Department of Law</t>
  </si>
  <si>
    <t>49</t>
  </si>
  <si>
    <t>10000004900</t>
  </si>
  <si>
    <t>Eliminate funding for opioid prevention marketing campaign</t>
  </si>
  <si>
    <t>Removes new positions and general fund support for statewide coordinated invasive species management.  Companion amendments to the Departments of Agriculture and Consumer Services, Conservation and Recreation, and Wildlife Resources reduce corresponding funding and positions.</t>
  </si>
  <si>
    <t>Remove authorization for Down Payment Assistance Program</t>
  </si>
  <si>
    <t>Removes authorization to establish a down payment assistance program utilizing unobligated balances in the Low-Income Energy Efficiency Program Fund.</t>
  </si>
  <si>
    <t>This amendment removes $739,430 in the first year in general fund appropriation that was provided for the administrative costs of implementing cannabis legislation, which has been vetoed by the Governor.</t>
  </si>
  <si>
    <t>Remove administrative costs associated with skill game legislation</t>
  </si>
  <si>
    <t>This amendment removes $1.5 million each year in general fund appropriation and 20 positions that were provided for increased tax compliance efforts. A companion amendment has been included to reduce the associated revenues on the front page.</t>
  </si>
  <si>
    <t>Adjusts managed care reprocurement language to authorize the contract to include critical provisions.</t>
  </si>
  <si>
    <t>Fund community-based opioid abatement and remediation services</t>
  </si>
  <si>
    <t>Eliminates proposed funding for invasive species control. Companion amendments to the Departments of Agriculture and Consumer Services, Forestry, and Conservation and Recreation reduce corresponding funding and positions.</t>
  </si>
  <si>
    <t xml:space="preserve">Provide additional support for the Battlefield Preservation Fund </t>
  </si>
  <si>
    <t>Provides an additional $2.0 million from the general fund for deposit to the Virginia Battlefield Preservation Fund</t>
  </si>
  <si>
    <t>Remove one-time funding for the Jefferson School</t>
  </si>
  <si>
    <t>Removes general fund appropriation proposed in the second year for the Jefferson School in the City of Charlottesville.</t>
  </si>
  <si>
    <t>Remove one-time funding to the County of Fairfax for an African American Research Fellowship at Mount Vernon</t>
  </si>
  <si>
    <t>Removes general fund appropriation in  the second year for an African American Research Fellowship at the George Washington Presidential Library Mount Vernon</t>
  </si>
  <si>
    <t>Move ABC back to SPSHS Secretariat from Independent Agencies</t>
  </si>
  <si>
    <t>172: Virginia Lottery</t>
  </si>
  <si>
    <t>188000</t>
  </si>
  <si>
    <t>Virginia Lottery</t>
  </si>
  <si>
    <t>480</t>
  </si>
  <si>
    <t>10000048000</t>
  </si>
  <si>
    <t>Provide Treasury loan for implementation of electronic gaming oversight</t>
  </si>
  <si>
    <t>This amendment provides for an interest free Treasury loan for the start-up costs estimated to be incurred by Virginia Lottery for the administration, regulation, enforcement, and oversight of electronic gaming devices.</t>
  </si>
  <si>
    <t>Update table to reflect proposed funding changes</t>
  </si>
  <si>
    <t>Updates the table in Item 489.40 to reflect two companion amendments which strike funding in the Office of the Attorney General for an opioid prevention media campaign and provide funding to the Department of Behavioral Health and Developmental Services for opioid prevention and remediation services.</t>
  </si>
  <si>
    <t>Supplant funding for Improve South Entrance and Campus Security</t>
  </si>
  <si>
    <t>Supplant funding for the replacement of underground storage tanks</t>
  </si>
  <si>
    <t>Restore project for yurt climate control</t>
  </si>
  <si>
    <t>Provides state-supported bond proceeds for this project.</t>
  </si>
  <si>
    <t>Supplant funding for Buffalo Mountain Natural Area Preserve</t>
  </si>
  <si>
    <t>Supplant funding for repairs at Natural Tunnel State Park</t>
  </si>
  <si>
    <t>Supplant funding for construction at Widewater State Park</t>
  </si>
  <si>
    <t>Supplant funding for the repair and upgrade of Lake Shenandoah Dam</t>
  </si>
  <si>
    <t>Amend Skill Games Transfer</t>
  </si>
  <si>
    <t>Amend reserve transfer</t>
  </si>
  <si>
    <t xml:space="preserve">Amends the transfer of Revenue Reserve Fund amounts to the General Fund.  </t>
  </si>
  <si>
    <t>Removes funding and positions to effectuate the provisions of HB1404 and retains $500,000 for the completion of a new disparity study.</t>
  </si>
  <si>
    <t>Returns funding, positions, and authorizing language for the Opioid Abatement Authority to the Office of Health and Human Resources.  Language reverts to the language included in HB/SB 30. A companion amendment strikes language, positions, and funding included in the enrolled bill in the Independent Agencies.</t>
  </si>
  <si>
    <t>Eliminates proposed funding to establish the  Office of Commonwealth Resilience.</t>
  </si>
  <si>
    <t>Increases the first year general fund to support the Help Me Help You (HMHY) program and eliminates the second year funding. Language also clarifies that these funds are to be passed through as grants.</t>
  </si>
  <si>
    <t>Amend language for grants to combat hate crimes</t>
  </si>
  <si>
    <t>Adjusts general fund and nongeneral fund appropriation and reduces maximum employment level (FTEs). The legislation to create a retail marijuana market was vetoed</t>
  </si>
  <si>
    <t>Supplants $3.0 million in general fund appropriation with state-supported bond proceeds for this project.</t>
  </si>
  <si>
    <t>Supplants $750,000 in general fund appropriation with state-supported bond proceeds for this project.</t>
  </si>
  <si>
    <t>Supplants $4.0 million in general fund appropriation with state-supported bond proceeds for this project.</t>
  </si>
  <si>
    <t>Supplants $10.0 million in general fund appropriation with state-supported bond proceeds for this project.</t>
  </si>
  <si>
    <t>Removes new language restricting regulatory reviews in the Executive Branch.</t>
  </si>
  <si>
    <t>Removes new language directing the transfer of funding to the Virginia Cannabis Equity Business Loan Fund if the position created by §2.2-435.12, Code of Virginia, is not filled by July 1, 2024. The language is not needed because the position is currently filled.</t>
  </si>
  <si>
    <t>Restores funding and positions to support the Secretary of the Commonwealth's responsibilities for notary oversight and restoration of rights.</t>
  </si>
  <si>
    <t>Provides $430,000 from the general fund in the first year and removes $430,000 from the general fund in the second year. It also adds language clarifying that this is a 12-month pilot program, that matching funds may be received from third-parties, and provides for the mandatory carryforward of unexpended funds into FY 2026.</t>
  </si>
  <si>
    <t>Eliminates transfer of funding to Item 279 for the Virginia Health Workforce Development Authority.</t>
  </si>
  <si>
    <t>Removes $500,000 provided in the enrolled bill each year to the Virginia Community Healthcare Association to be distributed to Federally Qualified Health Centers.</t>
  </si>
  <si>
    <t>Removes second year funding of $500,000 and provides one-time funding of $500,000 the first year for the Healthier757 Health Literacy Initiative.</t>
  </si>
  <si>
    <t>Removes $1.3 million each year for the Virginia Health Workforce Development Authority.</t>
  </si>
  <si>
    <t>Remove licensure requirement</t>
  </si>
  <si>
    <t>Removes unnecessary language to clarify the coverage of weight loss drugs. The existing language effectively limits weight loss drugs to those with a body mass index greater than 40. However, it includes other qualifiers that could be confusing. Since this amendment does not change the coverage requirement, there is no need to adjust program funding.</t>
  </si>
  <si>
    <t>Adjusts language to eliminate a requirement that, in order for legally responsible individuals to receive reimbursement for personal care services, no one else be available to provide services to the member.  This change is necessary to conform Act language to legislation passed by the 2024 General Assembly.</t>
  </si>
  <si>
    <t>Ensures the Commonwealth continues to receive a portion of supplemental payment revenue provided to locally-owned nursing facilities. This revenue is currently used to offset the cost of Medicaid.</t>
  </si>
  <si>
    <t>Increases reimbursement rates for Medicaid personal care, respite, and companionship services provided in agency-directed and consumer-directed waiver programs.  Rates will increase by two percent in FY 2025 and an additional two percent in FY 2026.</t>
  </si>
  <si>
    <t>Delays the hiring of a vendor to handle all incoming mail currently directed to local departments of social services until an examination of best practices can be completed.</t>
  </si>
  <si>
    <t>Provides funding from the Commonwealth Opioid Remediation and Abatement Fund for community-based opioid abatement and remediation programs.</t>
  </si>
  <si>
    <t>Reduces new funding for discharge assistance plans from $6.0 million each year to $3.0 million each year.</t>
  </si>
  <si>
    <t>Reduce new funding for STEP-VA services</t>
  </si>
  <si>
    <t>Reduce new funding for the state rental assistance program</t>
  </si>
  <si>
    <t>Adjust funding for brain injury service providers work retention</t>
  </si>
  <si>
    <t>Fund income verification contract increase</t>
  </si>
  <si>
    <t>Adjust funding for Buffalow Family and Friends</t>
  </si>
  <si>
    <t>Adjust funding for Child Advocacy Centers</t>
  </si>
  <si>
    <t>Remove funding for accelerated minimum wage increase</t>
  </si>
  <si>
    <t>471</t>
  </si>
  <si>
    <t>10000047100</t>
  </si>
  <si>
    <t>Remove funding for the Virginia Clean Energy Innovation Bank</t>
  </si>
  <si>
    <t xml:space="preserve">Removed funding for the Virginia Clean Energy Innovation Bank. The associated legislation is being amended to include a reenactment clause. </t>
  </si>
  <si>
    <t>Reflect the modification of Revenue Reserve Fund transfer</t>
  </si>
  <si>
    <t xml:space="preserve">Reflects the modification of the transfer of Revenue Reserve Fund amounts to the General Fund on the front page summary of General Fund resources.  </t>
  </si>
  <si>
    <t>Remove additional hemp enforcement funding</t>
  </si>
  <si>
    <t>Remove authorization for Manufactured Home Park Acquisition Program</t>
  </si>
  <si>
    <t>Transfer Opioid Abatement Authority</t>
  </si>
  <si>
    <t>Supplant funding for renovations, repairs and upgrades of state-operated Department of Behavioral Health and Developmental Services facilities</t>
  </si>
  <si>
    <t>Fund the completion of a disparity study</t>
  </si>
  <si>
    <t>Removes the requirement for the Department of Education to enter into a statewide contract with a provider experienced in attendance recovery services.</t>
  </si>
  <si>
    <t>Support new state assessment system requirements</t>
  </si>
  <si>
    <t>Provides funding for the Department of Education to update the state Standards of Learning assessments pursuant to the recommendations of the workgroup required by Chapter 760, 2022 Acts of the General Assembly, including developing and administering constructive response questions aligned to the SOLs, renewing the existing testing contract and replenishing existing test items, and supporting student growth analysis.</t>
  </si>
  <si>
    <t xml:space="preserve">Clarifies requirements of the Department of Education related to community schools. </t>
  </si>
  <si>
    <t>Removes funding and positions provided under the Department of Education to support work of the legislative Joint Subcommittee on Elementary and Secondary Education Funding.</t>
  </si>
  <si>
    <t>Eliminate state support for 21st Century Community Learning Centers program</t>
  </si>
  <si>
    <t>Eliminates general fund support to supplement the federal 21st Century Community Learning Centers program.</t>
  </si>
  <si>
    <t>Maintains base support for EduTutorVA.</t>
  </si>
  <si>
    <t>Maintains base support for eMediaVA.</t>
  </si>
  <si>
    <t>Provides $150,000 of one time support in FY 2025 for Reck League.</t>
  </si>
  <si>
    <t>Modify support for National Teacher Certification grants</t>
  </si>
  <si>
    <t>Modify support for the Community Builders Program</t>
  </si>
  <si>
    <t>Provides $400,000 over the biennium to support the Community Builders pilot program.</t>
  </si>
  <si>
    <t>Removes state support for Community Schools Development and Implementation Planning Grants.</t>
  </si>
  <si>
    <t>Modify support for the School Breakfast program</t>
  </si>
  <si>
    <t>Supports a portion of public school employee retirement contributions with funds derived from the principal of the Literary Fund and provides $175M in FY 2025 in Literary Fund support for additional school construction loans.</t>
  </si>
  <si>
    <t>Updates sales tax revenues for public education as a result of eliminating the sales tax expansion.</t>
  </si>
  <si>
    <t>Provides $15.0 million general fund the first year and $4.0 million general fund the second year to support the Innovative Internship Fund and Program.  Clarifies that the additional 24-26 biennium funding is considered one-time, and requires program results to be assessed in fall 2025 with any additional funding request submitted for consideration in the 26-28 biennium Introduced budget.</t>
  </si>
  <si>
    <t>Provides funding and positions for VCCS to establish a regional career placement center pilot program to improve education-to-work outcomes, including work-based learning opportunities, through developing and expanding partnerships with local employers.</t>
  </si>
  <si>
    <t>Provides language allowing Virginia State University to explore the creation of an HBCU NoVA Campus and provides requirements for a study of feasibility.</t>
  </si>
  <si>
    <t>Provides additional funding to increase state aid to local public libraries by $1.25 million each year.</t>
  </si>
  <si>
    <t>Remove funding for sealing and expungement</t>
  </si>
  <si>
    <t>Provides $67.0 million for expanded toll relief for eligible drivers and clarifies the definition of eligible drivers.</t>
  </si>
  <si>
    <t>Reduces general fund support for a Central Virginia Training Center second entrance study and authorizes VDOT to utilize existing nongeneral fund resources to complete the study.</t>
  </si>
  <si>
    <t>Provides $3,500,000 for a pilot municipal dredging program.</t>
  </si>
  <si>
    <t>Provides funding for planning for the Marine Operations Complex, including the marine operations facility and berthing slip.</t>
  </si>
  <si>
    <t>Supplants general fund with state-supported bonds for the Improve South Entrance and Campus Security project at Virginia State University.</t>
  </si>
  <si>
    <t>Section</t>
  </si>
  <si>
    <t>RowID</t>
  </si>
  <si>
    <t>Operating</t>
  </si>
  <si>
    <t>Capital</t>
  </si>
  <si>
    <t>Part 3</t>
  </si>
  <si>
    <t>Part 4</t>
  </si>
  <si>
    <t>Reflect the elimination of sales tax expansion</t>
  </si>
  <si>
    <t>Restore Education Improvement Scholarships Tax Credit revenue assumptions</t>
  </si>
  <si>
    <t>Restores Education Improvement Scholarships Tax Credit (EISTC) revenue assumptions. Specifically, this amendment reduces revenue by $4 million each year.</t>
  </si>
  <si>
    <t>Modify additional support for At-Risk Students</t>
  </si>
  <si>
    <t>Provides additional support for at-risk students of $98 million each year over the 2024-2026 Introduced budget by 1) reinstating the existing Prevention, Intervention, &amp; Remediation (PIR) Standards of Quality program and formula, including the SOQ funded positions and the benefits, compensation supplement, and support cost payments associated with those positions, 2) reinstating the existing At-Risk Add-On program and formula as an SOQ program, 3) increasing the At-Risk Add-On minimum add-on percentage from 1.0 to 5.0 percent, and 4) increasing the At-Risk Add-On maximum add-on percentage from 36.0 to 40.5 percent. Directs DOE to work with the Joint Subcommittee on Elementary and Secondary Education Funding to determine the impact of transitioning the at-risk student proxy from the Free Lunch Percentage to the Identified Student Percentage for all Direct Aid accounts and funding formulas that currently use the free lunch proxy, and to determine the impact of eliminating the PIR program and related staffing standard, prescribed by § 22.1-253.13:2, on division funding and other Direct Aid accounts.</t>
  </si>
  <si>
    <t>Provides $20.0 million across the biennium to offset costs of waiver programs under § 23.1, Chapter 6, Code of Virginia. Additionally, requires a stakeholder work group to evaluate and make recommendations on legislative actions and budgetary modifications that could improve the long-term viability of the Virginia Military Survivors and Dependents Education Program.</t>
  </si>
  <si>
    <t>Clarify financial aid policy</t>
  </si>
  <si>
    <t>Remove waiver eligibility language</t>
  </si>
  <si>
    <t>Removes language that establishes conditions for calculating waivers under § 23.1, Chapter 6, Code of Virginia.</t>
  </si>
  <si>
    <t>Updates funding to implement a statewide literacy screener based on estimated funding needed for this purpose.</t>
  </si>
  <si>
    <t>Provides the state share of funding to support 22 professional instructional positions per 1,000 students identified as having limited English proficiency. Additionally, requires the Department of Education to develop and implement a data collection process related to English language learner expenditures and student English proficiency levels and to provide recommendations to the Joint Subcommittee on Elementary and Secondary Education Funding for alternative staffing ratios to support English language learners, including the estimated state fiscal impact of those recommendations, based on actual data that identifies the English proficiency level for each English language learner.</t>
  </si>
  <si>
    <t>Updates funding and requirements for early childhood care and education programs, including removing the Virginia Preschool Initiative (VPI) cap on the local composite index, restoring estimated VPI participation to a level supported by current and projected demand, removing assumed revenues from taxes on marijuana sales, and reducing the assumption of new slots for the Child Care Subsidy program to 500 in FY26.</t>
  </si>
  <si>
    <t xml:space="preserve">This amendment would have the Clerk of the House and the Clerk of the Senate take into account the parking needs of Executive Branch employees when assigning parking spaces in the 9th Street and Broad Street parking facility and to account for existing Executive Department tenants of Old City Hall in administering occupancy of that building. </t>
  </si>
  <si>
    <t>Provides additional operating support to minimize in-state undergraduate tuition increases, improve retention and graduation, and increase degree production in high demand programs.  Limits FY 2025 and FY 2026 increases in tuition for in-state undergraduate students, relative to the prior fiscal year charges, to the lower of 3.0% or the change in CPI-U.</t>
  </si>
  <si>
    <t>Provides $35.7 million from the general fund to NVTC in FY 2026 to support operating assistance for the Washington Metropolitan Area Transit Authority.  This funding shall be used with other funds held by NVTC for this purpose, including approximately $98 million supplemental allocations provided in fiscal year 2022, to provide Virginia’s operating assistance for fiscal years 2025 and 2026. Also provides parameters allowing operating assistance to exceed the 3 percent cap imposed under § 33.2-1526.1, Code of Virginia, for FY 2025 and FY 2026, authorizing NVTC to release additional state funding provided in previous fiscal years.</t>
  </si>
  <si>
    <t>119: Lieutenant Governor</t>
  </si>
  <si>
    <t>048000</t>
  </si>
  <si>
    <t>Lieutenant Governor</t>
  </si>
  <si>
    <t>48</t>
  </si>
  <si>
    <t>10000004800</t>
  </si>
  <si>
    <t xml:space="preserve">Clarify Lieutenant Governor's ability to hire adequate staffing </t>
  </si>
  <si>
    <t>Modifies language regarding the ability of the  Lieutenant Governor to hire adequate staffing.</t>
  </si>
  <si>
    <t>Removes $485,000 and one position annually from the general fund for multi-agency coordinated invasive species management. Companion amendments to the Departments of Forestry, Wildlife Resources, and Conservation and Recreation reduce corresponding funding and positions.</t>
  </si>
  <si>
    <t>Removes $273,243 and three positions each year from the general fund for cannabis and hemp enforcement responsibilities as outlined in House Bill 698 and Senate Bill 448 which were vetoed.</t>
  </si>
  <si>
    <t>Support the Motion Picture Opportunity Fund</t>
  </si>
  <si>
    <t xml:space="preserve">Removes authorization to establish a program utilizing unobligated balances in the Low-Income Energy Efficiency Program Fund to assist nonprofits and associations of tenants residing in manufactured home parks acquire land on which homes reside. </t>
  </si>
  <si>
    <t>Remove new funding for Housing Division</t>
  </si>
  <si>
    <t>Removes $300,000 from the general fund over the biennium in new funding for the Department of Housing and Community Development's housing division.</t>
  </si>
  <si>
    <t>Remove new support for Virginia Eviction Reduction Program</t>
  </si>
  <si>
    <t>Removes $300,000 from the general fund over the biennium in new funding for the Virginia Eviction Reduction Program</t>
  </si>
  <si>
    <t>Remove new funding for Enterprise Zone Grants</t>
  </si>
  <si>
    <t>This amendment removes $458,208 in the first year and $97,158 in the second year in general fund appropriation that was provided for the administrative costs of implementing skill game legislation, which is being amended by the Governor. This amendment also removes language authorizing the Department of Taxation to receive a treasury loan to implement the provisions of this legislation.</t>
  </si>
  <si>
    <t>Removes all funding for the Prescription Drug Affordability Board. This is tied to legislation which the Governor intends to veto.</t>
  </si>
  <si>
    <t>Remove funding to expand permanent supportive housing</t>
  </si>
  <si>
    <t>Removes funding to expand permanent supportive housing.</t>
  </si>
  <si>
    <t>Provides additional funding for the agency's income verification contract increase.</t>
  </si>
  <si>
    <t>Reduces additional funding provided in the enrolled bill for Child Advocacy Centers.</t>
  </si>
  <si>
    <t>Eliminates funding from the Commonwealth Opioid Abatement and Remediation Fund for the Virginia Foundation for Healthy Youth.</t>
  </si>
  <si>
    <t>Removes dollars and language to establish a childcare center for state employees via a partnership with Reynolds Community College</t>
  </si>
  <si>
    <t>Removes $400,000 over the biennium from the general fund for the Virginia Economic Development Partnership Authority related to cybersecurity functions.</t>
  </si>
  <si>
    <t>Reduces proposed additional funding for the Natural Heritage Program to $300,000 in each year and three positions.</t>
  </si>
  <si>
    <t>Eliminates proposed funding for invasive species control. Companion amendments to the Departments of Agriculture and Consumer Services, Forestry, and Wildlife Resources reduce corresponding funding and positions.</t>
  </si>
  <si>
    <t>Remove language mandating Regional Greenhouse Gas Initiative (RGGI) participation</t>
  </si>
  <si>
    <t>Removes language requiring the Commonwealth to rejoin RGGI and directing appropriate state agencies to take necessary action.</t>
  </si>
  <si>
    <t>Adjusts how ARPA SLFRF funds which agencies have not contractually obligated as of October 31, 2024 shall be reallocated to ensure that the funds are fully obligated by the U.S. Treasury deadline of December 31, 2024. This amendment also strikes language relating to the obligation of the ARPA Capital Projects Fund that appears to be unallowable under Federal rules for this fund.</t>
  </si>
  <si>
    <t>This amendment removes construction authorization for two projects that have not completed planning in the 2024 higher education construction pool. Companion amendments redirect the transfer of general fund from the 2022 state agency construction pool that supported a portion of the costs of these projects back to the general fund.</t>
  </si>
  <si>
    <t xml:space="preserve">Reflects the modification of transfers to the General Fund associated with skill games resulting from an amendment to SB 212 which would delay the start of the collection of associated revenue to January 2025. </t>
  </si>
  <si>
    <t>Reflect the amendment of skill games transfer</t>
  </si>
  <si>
    <t>Reflects the modification of transfers to the General fund associated with skill games. Amendments to the associated legislation will delay the collection of skill game revenue until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</si>
</sst>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10"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2"/>
      <color theme="1"/>
      <name val="Calibri"/>
      <family val="2"/>
      <scheme val="minor"/>
    </font>
    <font>
      <b/>
      <sz val="14"/>
      <color theme="1"/>
      <name val="Calibri"/>
      <family val="2"/>
      <scheme val="minor"/>
    </font>
    <font>
      <b/>
      <i/>
      <sz val="12"/>
      <color theme="1"/>
      <name val="Calibri"/>
      <family val="2"/>
      <scheme val="minor"/>
    </font>
    <font>
      <i/>
      <sz val="11"/>
      <color theme="1"/>
      <name val="Calibri"/>
      <family val="2"/>
      <scheme val="minor"/>
    </font>
    <font>
      <b/>
      <u/>
      <sz val="11"/>
      <color theme="1"/>
      <name val="Calibri"/>
      <family val="2"/>
      <scheme val="minor"/>
    </font>
    <font>
      <u/>
      <sz val="11"/>
      <color theme="1"/>
      <name val="Calibri"/>
      <family val="2"/>
      <scheme val="minor"/>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s>
  <cellStyleXfs count="1">
    <xf numFmtId="0" fontId="0" fillId="0" borderId="0"/>
  </cellStyleXfs>
  <cellXfs count="32">
    <xf numFmtId="0" fontId="0" fillId="0" borderId="0" xfId="0"/>
    <xf numFmtId="0" fontId="5" fillId="0" borderId="0" xfId="0" applyFont="1"/>
    <xf numFmtId="0" fontId="1" fillId="0" borderId="0" xfId="0" applyFont="1" applyAlignment="1">
      <alignment horizontal="center" wrapText="1"/>
    </xf>
    <xf numFmtId="0" fontId="4" fillId="0" borderId="0" xfId="0" applyFont="1"/>
    <xf numFmtId="0" fontId="1" fillId="0" borderId="1" xfId="0" applyFont="1" applyBorder="1" applyAlignment="1">
      <alignment horizontal="right"/>
    </xf>
    <xf numFmtId="6" fontId="0" fillId="0" borderId="1" xfId="0" applyNumberFormat="1" applyBorder="1"/>
    <xf numFmtId="0" fontId="6" fillId="0" borderId="0" xfId="0" applyFont="1"/>
    <xf numFmtId="0" fontId="1" fillId="0" borderId="2" xfId="0" applyFont="1" applyBorder="1" applyAlignment="1">
      <alignment horizontal="right"/>
    </xf>
    <xf numFmtId="6" fontId="0" fillId="0" borderId="2" xfId="0" applyNumberFormat="1" applyBorder="1"/>
    <xf numFmtId="0" fontId="7" fillId="0" borderId="0" xfId="0" applyFont="1"/>
    <xf numFmtId="0" fontId="9" fillId="0" borderId="0" xfId="0" applyFont="1" applyAlignment="1">
      <alignment horizontal="left"/>
    </xf>
    <xf numFmtId="0" fontId="1" fillId="0" borderId="3" xfId="0" applyFont="1" applyBorder="1" applyAlignment="1">
      <alignment horizontal="right"/>
    </xf>
    <xf numFmtId="4" fontId="0" fillId="0" borderId="3" xfId="0" applyNumberFormat="1" applyBorder="1"/>
    <xf numFmtId="6" fontId="1" fillId="0" borderId="0" xfId="0" applyNumberFormat="1" applyFont="1"/>
    <xf numFmtId="0" fontId="1" fillId="0" borderId="0" xfId="0" applyFont="1" applyAlignment="1">
      <alignment horizontal="right"/>
    </xf>
    <xf numFmtId="6" fontId="8" fillId="0" borderId="0" xfId="0" applyNumberFormat="1" applyFont="1"/>
    <xf numFmtId="0" fontId="0" fillId="0" borderId="0" xfId="0" applyAlignment="1">
      <alignment horizontal="center" wrapText="1"/>
    </xf>
    <xf numFmtId="0" fontId="0" fillId="0" borderId="0" xfId="0" applyAlignment="1">
      <alignment horizontal="center"/>
    </xf>
    <xf numFmtId="0" fontId="2" fillId="0" borderId="0" xfId="0" applyFont="1" applyAlignment="1">
      <alignment horizontal="center" wrapText="1"/>
    </xf>
    <xf numFmtId="6" fontId="0" fillId="0" borderId="0" xfId="0" applyNumberFormat="1" applyAlignment="1">
      <alignment horizontal="center" wrapText="1"/>
    </xf>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vertical="top" wrapText="1"/>
    </xf>
    <xf numFmtId="0" fontId="0" fillId="0" borderId="0" xfId="0" applyAlignment="1">
      <alignment horizontal="right" vertical="top"/>
    </xf>
    <xf numFmtId="6" fontId="0" fillId="0" borderId="0" xfId="0" applyNumberFormat="1" applyAlignment="1">
      <alignment vertical="top"/>
    </xf>
    <xf numFmtId="0" fontId="0" fillId="0" borderId="0" xfId="0" applyAlignment="1" applyProtection="1">
      <alignment vertical="top" wrapText="1"/>
    </xf>
    <xf numFmtId="0" fontId="0" fillId="0" borderId="0" xfId="0" applyAlignment="1" applyProtection="1">
      <alignment horizontal="center" vertical="top"/>
    </xf>
    <xf numFmtId="0" fontId="0" fillId="0" borderId="0" xfId="0" applyAlignment="1" applyProtection="1">
      <alignment vertical="top"/>
    </xf>
    <xf numFmtId="0" fontId="0" fillId="0" borderId="0" xfId="0" applyAlignment="1" applyProtection="1">
      <alignment horizontal="center" vertical="top" wrapText="1"/>
    </xf>
    <xf numFmtId="6" fontId="0" fillId="0" borderId="0" xfId="0" applyNumberFormat="1" applyAlignment="1" applyProtection="1">
      <alignment vertical="top"/>
    </xf>
    <xf numFmtId="0" fontId="0" fillId="0" borderId="0" xfId="0" applyNumberFormat="1" applyAlignment="1" applyProtection="1">
      <alignment horizontal="center" vertical="top"/>
    </xf>
  </cellXfs>
  <cellStyles count="1">
    <cellStyle name="Normal" xfId="0" builtinId="0"/>
  </cellStyles>
  <dxfs count="55">
    <dxf>
      <border>
        <bottom/>
        <vertical/>
        <horizontal/>
      </border>
    </dxf>
    <dxf>
      <border>
        <bottom/>
        <vertical/>
        <horizontal/>
      </border>
    </dxf>
    <dxf>
      <border>
        <bottom/>
        <vertical/>
        <horizontal/>
      </border>
    </dxf>
    <dxf>
      <border>
        <bottom style="thin">
          <color auto="1"/>
        </bottom>
        <vertical/>
        <horizontal/>
      </border>
    </dxf>
    <dxf>
      <numFmt numFmtId="4" formatCode="#,##0.00"/>
    </dxf>
    <dxf>
      <font>
        <color theme="0"/>
      </font>
    </dxf>
    <dxf>
      <border>
        <bottom style="thin">
          <color auto="1"/>
        </bottom>
        <vertical/>
        <horizontal/>
      </border>
    </dxf>
    <dxf>
      <border>
        <bottom style="thin">
          <color auto="1"/>
        </bottom>
        <vertical/>
        <horizontal/>
      </border>
    </dxf>
    <dxf>
      <font>
        <color theme="0"/>
      </font>
    </dxf>
    <dxf>
      <numFmt numFmtId="0" formatCode="General"/>
      <alignment horizontal="center" vertical="top" textRotation="0" wrapText="0" indent="0" justifyLastLine="0" shrinkToFit="0" readingOrder="0"/>
      <protection locked="1" hidden="0"/>
    </dxf>
    <dxf>
      <numFmt numFmtId="0" formatCode="General"/>
      <alignment horizontal="center" vertical="top" textRotation="0" wrapText="0" indent="0" justifyLastLine="0" shrinkToFit="0" readingOrder="0"/>
      <protection locked="1" hidden="0"/>
    </dxf>
    <dxf>
      <numFmt numFmtId="0" formatCode="General"/>
      <alignment horizontal="center" vertical="top" textRotation="0" wrapText="0" indent="0" justifyLastLine="0" shrinkToFit="0" readingOrder="0"/>
      <protection locked="1" hidden="0"/>
    </dxf>
    <dxf>
      <numFmt numFmtId="0" formatCode="General"/>
      <alignment horizontal="center" vertical="top" textRotation="0" wrapText="0" indent="0" justifyLastLine="0" shrinkToFit="0" readingOrder="0"/>
      <protection locked="1" hidden="0"/>
    </dxf>
    <dxf>
      <alignment horizontal="center" vertical="top" textRotation="0" wrapText="0" indent="0" justifyLastLine="0" shrinkToFit="0" readingOrder="0"/>
      <protection locked="1" hidden="0"/>
    </dxf>
    <dxf>
      <numFmt numFmtId="10" formatCode="&quot;$&quot;#,##0_);[Red]\(&quot;$&quot;#,##0\)"/>
      <alignment horizontal="general" vertical="top" textRotation="0" wrapText="0" indent="0" justifyLastLine="0" shrinkToFit="0" readingOrder="0"/>
      <protection locked="1" hidden="0"/>
    </dxf>
    <dxf>
      <numFmt numFmtId="10" formatCode="&quot;$&quot;#,##0_);[Red]\(&quot;$&quot;#,##0\)"/>
      <alignment horizontal="general" vertical="top" textRotation="0" wrapText="0" indent="0" justifyLastLine="0" shrinkToFit="0" readingOrder="0"/>
      <protection locked="1" hidden="0"/>
    </dxf>
    <dxf>
      <alignment horizontal="center" vertical="top" textRotation="0" wrapText="0" indent="0" justifyLastLine="0" shrinkToFit="0" readingOrder="0"/>
      <protection locked="1" hidden="0"/>
    </dxf>
    <dxf>
      <alignment horizontal="right" vertical="top" textRotation="0" wrapText="0"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0" indent="0" justifyLastLine="0" shrinkToFit="0" readingOrder="0"/>
      <protection locked="1" hidden="0"/>
    </dxf>
    <dxf>
      <alignment horizontal="general" vertical="top" textRotation="0" wrapText="1" indent="0" justifyLastLine="0" shrinkToFit="0" readingOrder="0"/>
      <protection locked="1" hidden="0"/>
    </dxf>
    <dxf>
      <alignment horizontal="center" vertical="top" textRotation="0" wrapText="0" indent="0" justifyLastLine="0" shrinkToFit="0" readingOrder="0"/>
      <protection locked="1" hidden="0"/>
    </dxf>
    <dxf>
      <alignment horizontal="center" vertical="top" textRotation="0" wrapText="0" indent="0" justifyLastLine="0" shrinkToFit="0" readingOrder="0"/>
      <protection locked="1" hidden="0"/>
    </dxf>
    <dxf>
      <alignment horizontal="center" vertical="top" textRotation="0" wrapText="1" indent="0" justifyLastLine="0" shrinkToFit="0" readingOrder="0"/>
      <protection locked="1" hidden="0"/>
    </dxf>
    <dxf>
      <alignment horizontal="center" vertical="top" textRotation="0" wrapText="0" indent="0" justifyLastLine="0" shrinkToFit="0" readingOrder="0"/>
      <protection locked="1" hidden="0"/>
    </dxf>
    <dxf>
      <alignment horizontal="general" vertical="top" textRotation="0" wrapText="1" indent="0" justifyLastLine="0" shrinkToFit="0" readingOrder="0"/>
      <protection locked="1" hidden="0"/>
    </dxf>
    <dxf>
      <alignment horizontal="center" vertical="top" textRotation="0" wrapText="0" indent="0" justifyLastLine="0" shrinkToFit="0" readingOrder="0"/>
      <protection locked="1" hidden="0"/>
    </dxf>
    <dxf>
      <alignment horizontal="center" vertical="top" textRotation="0" wrapText="0" indent="0" justifyLastLine="0" shrinkToFit="0" readingOrder="0"/>
      <protection locked="1" hidden="0"/>
    </dxf>
    <dxf>
      <alignment horizontal="general" vertical="top" textRotation="0" wrapText="0" indent="0" justifyLastLine="0" shrinkToFit="0" readingOrder="0"/>
      <protection locked="1" hidden="0"/>
    </dxf>
    <dxf>
      <alignment horizontal="center" vertical="top" textRotation="0" wrapText="0" indent="0" justifyLastLine="0" shrinkToFit="0" readingOrder="0"/>
      <protection locked="1" hidden="0"/>
    </dxf>
    <dxf>
      <alignment horizontal="general" vertical="top" textRotation="0" wrapText="1" indent="0" justifyLastLine="0" shrinkToFit="0" readingOrder="0"/>
      <protection locked="1" hidden="0"/>
    </dxf>
    <dxf>
      <alignment vertical="top" textRotation="0" wrapText="0" indent="0" justifyLastLine="0" shrinkToFit="0" readingOrder="0"/>
      <protection locked="1" hidden="0"/>
    </dxf>
    <dxf>
      <alignment horizontal="center" vertical="bottom" textRotation="0" wrapText="1" indent="0" justifyLastLine="0" shrinkToFit="0" readingOrder="0"/>
      <protection locked="1" hidden="0"/>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medium">
          <color rgb="FF445964"/>
        </left>
        <right style="medium">
          <color rgb="FF445964"/>
        </right>
        <top style="medium">
          <color rgb="FF445964"/>
        </top>
        <bottom style="medium">
          <color rgb="FF445964"/>
        </bottom>
        <vertical style="thin">
          <color rgb="FFB1C2CB"/>
        </vertical>
        <horizontal style="thin">
          <color rgb="FFB1C2CB"/>
        </horizontal>
      </border>
    </dxf>
    <dxf>
      <fill>
        <patternFill patternType="solid">
          <fgColor theme="0" tint="-0.14999847407452621"/>
          <bgColor theme="0" tint="-0.14999847407452621"/>
        </patternFill>
      </fill>
    </dxf>
    <dxf>
      <fill>
        <patternFill patternType="none">
          <fgColor indexed="64"/>
          <bgColor auto="1"/>
        </patternFill>
      </fill>
    </dxf>
    <dxf>
      <font>
        <b/>
        <color theme="1"/>
      </font>
    </dxf>
    <dxf>
      <font>
        <b/>
        <color theme="1"/>
      </font>
    </dxf>
    <dxf>
      <font>
        <b/>
        <color theme="1"/>
      </font>
      <border>
        <top style="medium">
          <color theme="1"/>
        </top>
      </border>
    </dxf>
    <dxf>
      <font>
        <b/>
        <color theme="1"/>
      </font>
      <border>
        <top/>
        <bottom style="thick">
          <color theme="1"/>
        </bottom>
        <vertical/>
        <horizontal/>
      </border>
    </dxf>
    <dxf>
      <font>
        <color theme="1"/>
      </font>
      <border>
        <top style="thin">
          <color theme="1"/>
        </top>
        <bottom style="thick">
          <color theme="1"/>
        </bottom>
        <horizontal style="thin">
          <color theme="1"/>
        </horizontal>
      </border>
    </dxf>
    <dxf>
      <fill>
        <patternFill patternType="solid">
          <fgColor theme="0" tint="-0.14999847407452621"/>
          <bgColor theme="0" tint="-0.14999847407452621"/>
        </patternFill>
      </fill>
    </dxf>
    <dxf>
      <fill>
        <patternFill patternType="none">
          <fgColor indexed="64"/>
          <bgColor auto="1"/>
        </patternFill>
      </fill>
    </dxf>
    <dxf>
      <font>
        <b/>
        <color theme="1"/>
      </font>
    </dxf>
    <dxf>
      <font>
        <b/>
        <color theme="1"/>
      </font>
    </dxf>
    <dxf>
      <font>
        <b/>
        <color theme="1"/>
      </font>
      <border>
        <top style="thin">
          <color theme="1"/>
        </top>
      </border>
    </dxf>
    <dxf>
      <font>
        <b/>
        <color theme="1"/>
      </font>
      <border>
        <top/>
        <bottom style="thick">
          <color theme="1"/>
        </bottom>
        <vertical/>
        <horizontal/>
      </border>
    </dxf>
    <dxf>
      <font>
        <color theme="1"/>
      </font>
      <border>
        <top style="thin">
          <color theme="1"/>
        </top>
        <bottom style="thick">
          <color theme="1"/>
        </bottom>
        <horizontal style="medium">
          <color theme="1"/>
        </horizontal>
      </border>
    </dxf>
  </dxfs>
  <tableStyles count="3" defaultTableStyle="TableStyleMedium2" defaultPivotStyle="PivotStyleLight16">
    <tableStyle name="TableStyleLight1 2" pivot="0" count="7" xr9:uid="{EAEB41B1-26B7-429C-A5D5-ED02CFC100BD}">
      <tableStyleElement type="wholeTable" dxfId="54"/>
      <tableStyleElement type="headerRow" dxfId="53"/>
      <tableStyleElement type="totalRow" dxfId="52"/>
      <tableStyleElement type="firstColumn" dxfId="51"/>
      <tableStyleElement type="lastColumn" dxfId="50"/>
      <tableStyleElement type="firstRowStripe" dxfId="49"/>
      <tableStyleElement type="firstColumnStripe" dxfId="48"/>
    </tableStyle>
    <tableStyle name="TableStyleLight1 2 2" pivot="0" count="7" xr9:uid="{05C21F8F-956F-4B3B-B141-B61C7DB5E50B}">
      <tableStyleElement type="wholeTable" dxfId="47"/>
      <tableStyleElement type="headerRow" dxfId="46"/>
      <tableStyleElement type="totalRow" dxfId="45"/>
      <tableStyleElement type="firstColumn" dxfId="44"/>
      <tableStyleElement type="lastColumn" dxfId="43"/>
      <tableStyleElement type="firstRowStripe" dxfId="42"/>
      <tableStyleElement type="firstColumnStripe" dxfId="41"/>
    </tableStyle>
    <tableStyle name="TableStyleMedium7 2" pivot="0" count="8" xr9:uid="{E6A735AC-BB3C-4B96-9197-01E55B73CD99}">
      <tableStyleElement type="wholeTable" dxfId="40"/>
      <tableStyleElement type="headerRow" dxfId="39"/>
      <tableStyleElement type="totalRow" dxfId="38"/>
      <tableStyleElement type="firstColumn" dxfId="37"/>
      <tableStyleElement type="lastColumn" dxfId="36"/>
      <tableStyleElement type="firstRowStripe" dxfId="35"/>
      <tableStyleElement type="secondRowStripe" dxfId="34"/>
      <tableStyleElement type="firstColumnStripe" dxfId="33"/>
    </tableStyle>
  </tableStyles>
  <colors>
    <mruColors>
      <color rgb="FFFFF4D5"/>
      <color rgb="FFFDE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vgov.sharepoint.com/sites/TM-DPB-DPBBudgetOperations/Shared%20Documents/General%20Assembly%20Session/2024%20Session/Side%20By%20Side/2024_HBSB30_GeneralAssembly_Amendments.xlsx" TargetMode="External"/><Relationship Id="rId1" Type="http://schemas.openxmlformats.org/officeDocument/2006/relationships/externalLinkPath" Target="https://covgov.sharepoint.com/sites/TM-DPB-DPBBudgetOperations/Shared%20Documents/General%20Assembly%20Session/2024%20Session/Side%20By%20Side/2024_HBSB30_GeneralAssembly_Amendment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ovgov.sharepoint.com/sites/TM-DPB-DPBBudgetOperations/Shared%20Documents/General%20Assembly%20Session/2024%20Session/Reconvened%20Amendments/Big%20Bill/2024%20Reconvened%20Big%20Bill%20Executive%20Amendment%20Entry.xlsx" TargetMode="External"/><Relationship Id="rId1" Type="http://schemas.openxmlformats.org/officeDocument/2006/relationships/externalLinkPath" Target="https://covgov.sharepoint.com/sites/TM-DPB-DPBBudgetOperations/Shared%20Documents/General%20Assembly%20Session/2024%20Session/Reconvened%20Amendments/Big%20Bill/2024%20Reconvened%20Big%20Bill%20Executive%20Amendment%20Ent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erence Amendments"/>
      <sheetName val="Conference Items"/>
      <sheetName val="House Items"/>
      <sheetName val="Senate Items"/>
      <sheetName val="Conference Top GF Spend"/>
      <sheetName val="Conference Top GF Savings"/>
      <sheetName val="House Amendments"/>
      <sheetName val="Senate Amendments"/>
      <sheetName val="House Top GF Spend"/>
      <sheetName val="Senate Top GF Spend"/>
      <sheetName val="House Top GF Savings"/>
      <sheetName val="Senate Top GF Savings"/>
      <sheetName val="Tbl_Agencies"/>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t="str">
            <v>2024/1</v>
          </cell>
        </row>
        <row r="7">
          <cell r="B7" t="str">
            <v>HB30</v>
          </cell>
          <cell r="C7" t="str">
            <v>SB30</v>
          </cell>
          <cell r="D7" t="str">
            <v>HB30</v>
          </cell>
        </row>
        <row r="11">
          <cell r="F11" t="str">
            <v>Committee Approved</v>
          </cell>
        </row>
        <row r="12">
          <cell r="F12" t="str">
            <v>Floor Request</v>
          </cell>
        </row>
        <row r="13">
          <cell r="F13" t="str">
            <v>Floor Approved</v>
          </cell>
        </row>
        <row r="14">
          <cell r="F14" t="str">
            <v>Conference</v>
          </cell>
        </row>
        <row r="15">
          <cell r="B15" t="str">
            <v>FA</v>
          </cell>
          <cell r="C15" t="str">
            <v>FA</v>
          </cell>
          <cell r="D15" t="str">
            <v>CR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ecutive Amendments"/>
      <sheetName val="Agency Add Ons"/>
      <sheetName val="Agency Default Drivers"/>
      <sheetName val="Agencies Listing"/>
      <sheetName val="Lookups"/>
      <sheetName val="Items"/>
      <sheetName val="AgencyItems"/>
    </sheetNames>
    <sheetDataSet>
      <sheetData sheetId="0"/>
      <sheetData sheetId="1"/>
      <sheetData sheetId="2"/>
      <sheetData sheetId="3"/>
      <sheetData sheetId="4">
        <row r="68">
          <cell r="B68" t="str">
            <v>YES</v>
          </cell>
        </row>
        <row r="69">
          <cell r="B69" t="str">
            <v>NO</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AE8C65-3616-4140-94B6-48B49A5E0766}" name="Tbl_ExecAmendData_Stacked" displayName="Tbl_ExecAmendData_Stacked" ref="B8:W304" totalsRowShown="0" headerRowDxfId="32" dataDxfId="31">
  <autoFilter ref="B8:W304" xr:uid="{28AE8C65-3616-4140-94B6-48B49A5E0766}"/>
  <tableColumns count="22">
    <tableColumn id="1" xr3:uid="{99DF343A-F380-4692-BC19-15583ED7BB39}" name="Secretarial Area" dataDxfId="30"/>
    <tableColumn id="2" xr3:uid="{3FCCBD6A-ABE9-4BFE-81C2-0AE794723AB4}" name="Sec Area Sort" dataDxfId="29"/>
    <tableColumn id="3" xr3:uid="{D1201F1B-2EB2-46EA-8B20-B759921FF75C}" name="Agency" dataDxfId="28"/>
    <tableColumn id="4" xr3:uid="{A937D946-2737-4620-9A30-70CDBAFA1B72}" name="Agy Code" dataDxfId="27"/>
    <tableColumn id="5" xr3:uid="{956FFA92-A543-4AF5-BCAE-3386C2B60E75}" name="Agy Sort" dataDxfId="26"/>
    <tableColumn id="6" xr3:uid="{4ADAE69A-C11C-4047-9D77-C958F85EB360}" name="Agency Title" dataDxfId="25"/>
    <tableColumn id="8" xr3:uid="{1BA212B7-26C6-4EC2-B0DC-B4BA12160998}" name="Section" dataDxfId="24"/>
    <tableColumn id="7" xr3:uid="{73341B03-DBAF-4FE9-9104-4041FBD2E828}" name="Item Number" dataDxfId="23"/>
    <tableColumn id="9" xr3:uid="{A392AF92-F375-4806-AE0A-19B2AC7545E0}" name="Item Sort" dataDxfId="22"/>
    <tableColumn id="10" xr3:uid="{776FE647-9BB9-4828-B953-129585BA26FE}" name="Amend Number" dataDxfId="21"/>
    <tableColumn id="11" xr3:uid="{C6DBE189-9EAA-4B84-9147-F57715105D33}" name="Amendment Title" dataDxfId="20"/>
    <tableColumn id="12" xr3:uid="{1B86DF0D-96C0-4586-AF35-1E61E0C3B33E}" name="Type" dataDxfId="19"/>
    <tableColumn id="13" xr3:uid="{59AF01B3-23AC-49B2-B7F2-2D6025BBEB61}" name="Description" dataDxfId="18"/>
    <tableColumn id="20" xr3:uid="{9C63F983-E7DA-4A7C-9C7A-27020971C21D}" name="Fund Type" dataDxfId="17"/>
    <tableColumn id="21" xr3:uid="{02F602EE-B7C0-4A75-8B23-F08DD551D414}" name="Fund Type Sort" dataDxfId="16"/>
    <tableColumn id="22" xr3:uid="{0FAC9617-5562-44AD-8FB7-79D9C3A828EF}" name="FY 2025" dataDxfId="15"/>
    <tableColumn id="23" xr3:uid="{FDE15D64-5928-409F-BA8B-40B05631EBCD}" name="FY 2026" dataDxfId="14"/>
    <tableColumn id="14" xr3:uid="{F40A7E83-A3C8-41F1-9978-702B5A12F153}" name="RowID" dataDxfId="13"/>
    <tableColumn id="46" xr3:uid="{B2A71494-2B91-4897-9F16-115609F9BB9D}" name="Min Of Fund Type Sort" dataDxfId="12">
      <calculatedColumnFormula>_xlfn.MINIFS(Tbl_ExecAmendData_Stacked[Fund Type Sort],Tbl_ExecAmendData_Stacked[RowID],Tbl_ExecAmendData_Stacked[[#This Row],[RowID]],Tbl_ExecAmendData_Stacked[Visible],1)</calculatedColumnFormula>
    </tableColumn>
    <tableColumn id="47" xr3:uid="{5683BF4A-E6FB-4214-8D52-9A1863262237}" name="First Row" dataDxfId="11">
      <calculatedColumnFormula>IF(Tbl_ExecAmendData_Stacked[[#This Row],[Min Of Fund Type Sort]]=Tbl_ExecAmendData_Stacked[[#This Row],[Fund Type Sort]],"YES","NO")</calculatedColumnFormula>
    </tableColumn>
    <tableColumn id="43" xr3:uid="{40A87293-E34B-4221-B527-DC9A4B7CD3DD}" name="Count" dataDxfId="10">
      <calculatedColumnFormula>1</calculatedColumnFormula>
    </tableColumn>
    <tableColumn id="44" xr3:uid="{28BB9E6E-2837-4B8E-9989-0F0184A38852}" name="Visible" dataDxfId="9">
      <calculatedColumnFormula>SUBTOTAL(109,Tbl_ExecAmendData_Stacked[[#This Row],[Count]])</calculatedColumnFormula>
    </tableColumn>
  </tableColumns>
  <tableStyleInfo name="TableStyleLight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B47D-4C05-4B67-9D74-CB629074CF6B}">
  <sheetPr>
    <pageSetUpPr fitToPage="1"/>
  </sheetPr>
  <dimension ref="A1:AU304"/>
  <sheetViews>
    <sheetView showGridLines="0" tabSelected="1" workbookViewId="0">
      <pane xSplit="13" ySplit="8" topLeftCell="N11" activePane="bottomRight" state="frozen"/>
      <selection pane="topRight" activeCell="N1" sqref="N1"/>
      <selection pane="bottomLeft" activeCell="A14" sqref="A14"/>
      <selection pane="bottomRight" activeCell="B5" sqref="B5"/>
    </sheetView>
  </sheetViews>
  <sheetFormatPr defaultColWidth="9.140625" defaultRowHeight="15" outlineLevelCol="1" x14ac:dyDescent="0.25"/>
  <cols>
    <col min="1" max="1" width="1.7109375" customWidth="1"/>
    <col min="2" max="2" width="15.85546875" customWidth="1"/>
    <col min="3" max="3" width="14.85546875" hidden="1" customWidth="1"/>
    <col min="4" max="4" width="26.42578125" hidden="1" customWidth="1"/>
    <col min="5" max="5" width="11.5703125" hidden="1" customWidth="1"/>
    <col min="6" max="6" width="10.5703125" hidden="1" customWidth="1"/>
    <col min="7" max="7" width="24.42578125" customWidth="1"/>
    <col min="8" max="8" width="8" hidden="1" customWidth="1"/>
    <col min="9" max="9" width="8.5703125" customWidth="1"/>
    <col min="10" max="10" width="12" hidden="1" customWidth="1"/>
    <col min="11" max="11" width="9.42578125" customWidth="1"/>
    <col min="12" max="12" width="28.140625" customWidth="1"/>
    <col min="13" max="13" width="13.5703125" hidden="1" customWidth="1"/>
    <col min="14" max="14" width="41.7109375" customWidth="1"/>
    <col min="15" max="15" width="13.28515625" customWidth="1"/>
    <col min="16" max="16" width="20.7109375" hidden="1" customWidth="1"/>
    <col min="17" max="18" width="15.42578125" customWidth="1"/>
    <col min="19" max="19" width="12.5703125" hidden="1" customWidth="1"/>
    <col min="20" max="20" width="24.28515625" hidden="1" customWidth="1"/>
    <col min="21" max="21" width="16.5703125" hidden="1" customWidth="1"/>
    <col min="22" max="22" width="15.85546875" hidden="1" customWidth="1"/>
    <col min="23" max="23" width="16.42578125" hidden="1" customWidth="1"/>
    <col min="24" max="24" width="5.85546875" customWidth="1"/>
    <col min="25" max="25" width="17.85546875" customWidth="1"/>
    <col min="26" max="26" width="19.28515625" customWidth="1"/>
    <col min="27" max="27" width="21" customWidth="1"/>
    <col min="28" max="28" width="18.5703125" customWidth="1"/>
    <col min="29" max="29" width="18.28515625" customWidth="1"/>
    <col min="30" max="30" width="20" customWidth="1"/>
    <col min="31" max="31" width="14.85546875" customWidth="1"/>
    <col min="32" max="32" width="15.140625" customWidth="1"/>
    <col min="33" max="33" width="16.28515625" customWidth="1"/>
    <col min="34" max="36" width="15.140625" customWidth="1"/>
    <col min="37" max="37" width="19.85546875" customWidth="1"/>
    <col min="38" max="38" width="15.140625" customWidth="1"/>
    <col min="39" max="39" width="10.7109375" customWidth="1"/>
    <col min="40" max="40" width="13.140625" customWidth="1" outlineLevel="1"/>
    <col min="41" max="41" width="9.140625" customWidth="1"/>
    <col min="42" max="42" width="17.140625" customWidth="1"/>
    <col min="43" max="43" width="9.140625" customWidth="1"/>
    <col min="44" max="44" width="12.5703125" customWidth="1"/>
    <col min="45" max="45" width="9.140625" customWidth="1"/>
    <col min="46" max="46" width="12.5703125" customWidth="1"/>
  </cols>
  <sheetData>
    <row r="1" spans="2:23" ht="19.5" thickBot="1" x14ac:dyDescent="0.35">
      <c r="B1" s="1" t="s">
        <v>26</v>
      </c>
      <c r="Q1" s="2" t="s">
        <v>14</v>
      </c>
      <c r="R1" s="2" t="s">
        <v>15</v>
      </c>
    </row>
    <row r="2" spans="2:23" ht="15.75" x14ac:dyDescent="0.25">
      <c r="B2" s="3" t="s">
        <v>29</v>
      </c>
      <c r="O2" s="4" t="s">
        <v>23</v>
      </c>
      <c r="Q2" s="5">
        <f>SUMIFS(Tbl_ExecAmendData_Stacked[FY 2025],Tbl_ExecAmendData_Stacked[[Fund Type]:[Fund Type]],$O2,Tbl_ExecAmendData_Stacked[[Visible]:[Visible]],1)</f>
        <v>-772100827</v>
      </c>
      <c r="R2" s="5">
        <f>SUMIFS(Tbl_ExecAmendData_Stacked[FY 2026],Tbl_ExecAmendData_Stacked[[Fund Type]:[Fund Type]],$O2,Tbl_ExecAmendData_Stacked[[Visible]:[Visible]],1)</f>
        <v>-689599070</v>
      </c>
    </row>
    <row r="3" spans="2:23" ht="15.75" x14ac:dyDescent="0.25">
      <c r="B3" s="6" t="s">
        <v>27</v>
      </c>
      <c r="O3" s="7" t="s">
        <v>18</v>
      </c>
      <c r="Q3" s="8">
        <f>SUMIFS(Tbl_ExecAmendData_Stacked[FY 2025],Tbl_ExecAmendData_Stacked[[Fund Type]:[Fund Type]],$O3,Tbl_ExecAmendData_Stacked[[Visible]:[Visible]],1)</f>
        <v>-780357320</v>
      </c>
      <c r="R3" s="8">
        <f>SUMIFS(Tbl_ExecAmendData_Stacked[FY 2026],Tbl_ExecAmendData_Stacked[[Fund Type]:[Fund Type]],$O3,Tbl_ExecAmendData_Stacked[[Visible]:[Visible]],1)</f>
        <v>-680846383</v>
      </c>
    </row>
    <row r="4" spans="2:23" x14ac:dyDescent="0.25">
      <c r="B4" s="9"/>
      <c r="O4" s="7" t="s">
        <v>19</v>
      </c>
      <c r="Q4" s="8">
        <f>SUMIFS(Tbl_ExecAmendData_Stacked[FY 2025],Tbl_ExecAmendData_Stacked[[Fund Type]:[Fund Type]],$O4,Tbl_ExecAmendData_Stacked[[Visible]:[Visible]],1)</f>
        <v>-16738706</v>
      </c>
      <c r="R4" s="8">
        <f>SUMIFS(Tbl_ExecAmendData_Stacked[FY 2026],Tbl_ExecAmendData_Stacked[[Fund Type]:[Fund Type]],$O4,Tbl_ExecAmendData_Stacked[[Visible]:[Visible]],1)</f>
        <v>60056547</v>
      </c>
    </row>
    <row r="5" spans="2:23" x14ac:dyDescent="0.25">
      <c r="O5" s="7" t="s">
        <v>20</v>
      </c>
      <c r="Q5" s="8">
        <f>SUMIFS(Tbl_ExecAmendData_Stacked[FY 2025],Tbl_ExecAmendData_Stacked[[Fund Type]:[Fund Type]],$O5,Tbl_ExecAmendData_Stacked[[Visible]:[Visible]],1)</f>
        <v>299524417</v>
      </c>
      <c r="R5" s="8">
        <f>SUMIFS(Tbl_ExecAmendData_Stacked[FY 2026],Tbl_ExecAmendData_Stacked[[Fund Type]:[Fund Type]],$O5,Tbl_ExecAmendData_Stacked[[Visible]:[Visible]],1)</f>
        <v>-150000000</v>
      </c>
    </row>
    <row r="6" spans="2:23" ht="15.75" thickBot="1" x14ac:dyDescent="0.3">
      <c r="D6" s="10"/>
      <c r="O6" s="11" t="s">
        <v>21</v>
      </c>
      <c r="Q6" s="12">
        <f>SUMIFS(Tbl_ExecAmendData_Stacked[FY 2025],Tbl_ExecAmendData_Stacked[[Fund Type]:[Fund Type]],$O6,Tbl_ExecAmendData_Stacked[[Visible]:[Visible]],1)</f>
        <v>55</v>
      </c>
      <c r="R6" s="12">
        <f>SUMIFS(Tbl_ExecAmendData_Stacked[FY 2026],Tbl_ExecAmendData_Stacked[[Fund Type]:[Fund Type]],$O6,Tbl_ExecAmendData_Stacked[[Visible]:[Visible]],1)</f>
        <v>53</v>
      </c>
    </row>
    <row r="7" spans="2:23" x14ac:dyDescent="0.25">
      <c r="D7" s="13"/>
      <c r="O7" s="14"/>
      <c r="Q7" s="13"/>
      <c r="R7" s="15"/>
    </row>
    <row r="8" spans="2:23" ht="30" x14ac:dyDescent="0.25">
      <c r="B8" s="16" t="s">
        <v>0</v>
      </c>
      <c r="C8" s="16" t="s">
        <v>1</v>
      </c>
      <c r="D8" s="16" t="s">
        <v>2</v>
      </c>
      <c r="E8" s="16" t="s">
        <v>3</v>
      </c>
      <c r="F8" s="16" t="s">
        <v>4</v>
      </c>
      <c r="G8" s="16" t="s">
        <v>5</v>
      </c>
      <c r="H8" s="17" t="s">
        <v>880</v>
      </c>
      <c r="I8" s="16" t="s">
        <v>6</v>
      </c>
      <c r="J8" s="16" t="s">
        <v>7</v>
      </c>
      <c r="K8" s="16" t="s">
        <v>8</v>
      </c>
      <c r="L8" s="16" t="s">
        <v>9</v>
      </c>
      <c r="M8" s="16" t="s">
        <v>10</v>
      </c>
      <c r="N8" s="16" t="s">
        <v>11</v>
      </c>
      <c r="O8" s="18" t="s">
        <v>12</v>
      </c>
      <c r="P8" s="16" t="s">
        <v>13</v>
      </c>
      <c r="Q8" s="19" t="s">
        <v>14</v>
      </c>
      <c r="R8" s="19" t="s">
        <v>15</v>
      </c>
      <c r="S8" s="17" t="s">
        <v>881</v>
      </c>
      <c r="T8" s="17" t="s">
        <v>500</v>
      </c>
      <c r="U8" s="17" t="s">
        <v>501</v>
      </c>
      <c r="V8" s="16" t="s">
        <v>24</v>
      </c>
      <c r="W8" s="16" t="s">
        <v>25</v>
      </c>
    </row>
    <row r="9" spans="2:23" ht="45" x14ac:dyDescent="0.25">
      <c r="B9" s="20" t="s">
        <v>30</v>
      </c>
      <c r="C9" s="21">
        <v>0</v>
      </c>
      <c r="D9" s="22" t="s">
        <v>31</v>
      </c>
      <c r="E9" s="21">
        <v>1006</v>
      </c>
      <c r="F9" s="21" t="s">
        <v>59</v>
      </c>
      <c r="G9" s="20" t="s">
        <v>32</v>
      </c>
      <c r="H9" s="21" t="s">
        <v>882</v>
      </c>
      <c r="I9" s="23" t="s">
        <v>33</v>
      </c>
      <c r="J9" s="21" t="s">
        <v>34</v>
      </c>
      <c r="K9" s="21">
        <v>1</v>
      </c>
      <c r="L9" s="20" t="s">
        <v>763</v>
      </c>
      <c r="M9" s="22" t="s">
        <v>22</v>
      </c>
      <c r="N9" s="20" t="s">
        <v>764</v>
      </c>
      <c r="O9" s="24" t="s">
        <v>23</v>
      </c>
      <c r="P9" s="21">
        <v>10</v>
      </c>
      <c r="Q9" s="25">
        <v>-93553897</v>
      </c>
      <c r="R9" s="25">
        <v>0</v>
      </c>
      <c r="S9" s="21">
        <v>5</v>
      </c>
      <c r="T9" s="21">
        <f>_xlfn.MINIFS(Tbl_ExecAmendData_Stacked[Fund Type Sort],Tbl_ExecAmendData_Stacked[RowID],Tbl_ExecAmendData_Stacked[[#This Row],[RowID]],Tbl_ExecAmendData_Stacked[Visible],1)</f>
        <v>10</v>
      </c>
      <c r="U9" s="21" t="str">
        <f>IF(Tbl_ExecAmendData_Stacked[[#This Row],[Min Of Fund Type Sort]]=Tbl_ExecAmendData_Stacked[[#This Row],[Fund Type Sort]],"YES","NO")</f>
        <v>YES</v>
      </c>
      <c r="V9" s="21">
        <f>1</f>
        <v>1</v>
      </c>
      <c r="W9" s="21">
        <f>SUBTOTAL(109,Tbl_ExecAmendData_Stacked[[#This Row],[Count]])</f>
        <v>1</v>
      </c>
    </row>
    <row r="10" spans="2:23" ht="30" x14ac:dyDescent="0.25">
      <c r="B10" s="20" t="s">
        <v>30</v>
      </c>
      <c r="C10" s="21">
        <v>0</v>
      </c>
      <c r="D10" s="22" t="s">
        <v>31</v>
      </c>
      <c r="E10" s="21">
        <v>1006</v>
      </c>
      <c r="F10" s="21" t="s">
        <v>59</v>
      </c>
      <c r="G10" s="20" t="s">
        <v>32</v>
      </c>
      <c r="H10" s="21" t="s">
        <v>882</v>
      </c>
      <c r="I10" s="23" t="s">
        <v>33</v>
      </c>
      <c r="J10" s="21" t="s">
        <v>34</v>
      </c>
      <c r="K10" s="21">
        <v>2</v>
      </c>
      <c r="L10" s="20" t="s">
        <v>624</v>
      </c>
      <c r="M10" s="22" t="s">
        <v>22</v>
      </c>
      <c r="N10" s="20" t="s">
        <v>641</v>
      </c>
      <c r="O10" s="24" t="s">
        <v>23</v>
      </c>
      <c r="P10" s="21">
        <v>10</v>
      </c>
      <c r="Q10" s="25">
        <v>47500000</v>
      </c>
      <c r="R10" s="25">
        <v>0</v>
      </c>
      <c r="S10" s="21">
        <v>6</v>
      </c>
      <c r="T10" s="21">
        <f>_xlfn.MINIFS(Tbl_ExecAmendData_Stacked[Fund Type Sort],Tbl_ExecAmendData_Stacked[RowID],Tbl_ExecAmendData_Stacked[[#This Row],[RowID]],Tbl_ExecAmendData_Stacked[Visible],1)</f>
        <v>10</v>
      </c>
      <c r="U10" s="21" t="str">
        <f>IF(Tbl_ExecAmendData_Stacked[[#This Row],[Min Of Fund Type Sort]]=Tbl_ExecAmendData_Stacked[[#This Row],[Fund Type Sort]],"YES","NO")</f>
        <v>YES</v>
      </c>
      <c r="V10" s="21">
        <f>1</f>
        <v>1</v>
      </c>
      <c r="W10" s="21">
        <f>SUBTOTAL(109,Tbl_ExecAmendData_Stacked[[#This Row],[Count]])</f>
        <v>1</v>
      </c>
    </row>
    <row r="11" spans="2:23" ht="45" x14ac:dyDescent="0.25">
      <c r="B11" s="20" t="s">
        <v>30</v>
      </c>
      <c r="C11" s="21">
        <v>0</v>
      </c>
      <c r="D11" s="22" t="s">
        <v>31</v>
      </c>
      <c r="E11" s="21">
        <v>1006</v>
      </c>
      <c r="F11" s="21" t="s">
        <v>59</v>
      </c>
      <c r="G11" s="20" t="s">
        <v>32</v>
      </c>
      <c r="H11" s="21" t="s">
        <v>882</v>
      </c>
      <c r="I11" s="23" t="s">
        <v>33</v>
      </c>
      <c r="J11" s="21" t="s">
        <v>34</v>
      </c>
      <c r="K11" s="21">
        <v>3</v>
      </c>
      <c r="L11" s="20" t="s">
        <v>602</v>
      </c>
      <c r="M11" s="22" t="s">
        <v>28</v>
      </c>
      <c r="N11" s="20" t="s">
        <v>603</v>
      </c>
      <c r="O11" s="24" t="s">
        <v>28</v>
      </c>
      <c r="P11" s="21">
        <v>15</v>
      </c>
      <c r="Q11" s="25">
        <v>0</v>
      </c>
      <c r="R11" s="25">
        <v>0</v>
      </c>
      <c r="S11" s="21">
        <v>7</v>
      </c>
      <c r="T11" s="21">
        <f>_xlfn.MINIFS(Tbl_ExecAmendData_Stacked[Fund Type Sort],Tbl_ExecAmendData_Stacked[RowID],Tbl_ExecAmendData_Stacked[[#This Row],[RowID]],Tbl_ExecAmendData_Stacked[Visible],1)</f>
        <v>15</v>
      </c>
      <c r="U11" s="21" t="str">
        <f>IF(Tbl_ExecAmendData_Stacked[[#This Row],[Min Of Fund Type Sort]]=Tbl_ExecAmendData_Stacked[[#This Row],[Fund Type Sort]],"YES","NO")</f>
        <v>YES</v>
      </c>
      <c r="V11" s="21">
        <f>1</f>
        <v>1</v>
      </c>
      <c r="W11" s="21">
        <f>SUBTOTAL(109,Tbl_ExecAmendData_Stacked[[#This Row],[Count]])</f>
        <v>1</v>
      </c>
    </row>
    <row r="12" spans="2:23" ht="120" x14ac:dyDescent="0.25">
      <c r="B12" s="20" t="s">
        <v>30</v>
      </c>
      <c r="C12" s="21">
        <v>0</v>
      </c>
      <c r="D12" s="22" t="s">
        <v>31</v>
      </c>
      <c r="E12" s="21">
        <v>1006</v>
      </c>
      <c r="F12" s="21" t="s">
        <v>59</v>
      </c>
      <c r="G12" s="20" t="s">
        <v>32</v>
      </c>
      <c r="H12" s="21" t="s">
        <v>882</v>
      </c>
      <c r="I12" s="23" t="s">
        <v>33</v>
      </c>
      <c r="J12" s="21" t="s">
        <v>34</v>
      </c>
      <c r="K12" s="21">
        <v>4</v>
      </c>
      <c r="L12" s="20" t="s">
        <v>886</v>
      </c>
      <c r="M12" s="22" t="s">
        <v>22</v>
      </c>
      <c r="N12" s="20" t="s">
        <v>604</v>
      </c>
      <c r="O12" s="24" t="s">
        <v>23</v>
      </c>
      <c r="P12" s="21">
        <v>10</v>
      </c>
      <c r="Q12" s="25">
        <v>-300800000</v>
      </c>
      <c r="R12" s="25">
        <v>-753700000</v>
      </c>
      <c r="S12" s="21">
        <v>8</v>
      </c>
      <c r="T12" s="21">
        <f>_xlfn.MINIFS(Tbl_ExecAmendData_Stacked[Fund Type Sort],Tbl_ExecAmendData_Stacked[RowID],Tbl_ExecAmendData_Stacked[[#This Row],[RowID]],Tbl_ExecAmendData_Stacked[Visible],1)</f>
        <v>10</v>
      </c>
      <c r="U12" s="21" t="str">
        <f>IF(Tbl_ExecAmendData_Stacked[[#This Row],[Min Of Fund Type Sort]]=Tbl_ExecAmendData_Stacked[[#This Row],[Fund Type Sort]],"YES","NO")</f>
        <v>YES</v>
      </c>
      <c r="V12" s="21">
        <f>1</f>
        <v>1</v>
      </c>
      <c r="W12" s="21">
        <f>SUBTOTAL(109,Tbl_ExecAmendData_Stacked[[#This Row],[Count]])</f>
        <v>1</v>
      </c>
    </row>
    <row r="13" spans="2:23" ht="60" x14ac:dyDescent="0.25">
      <c r="B13" s="20" t="s">
        <v>30</v>
      </c>
      <c r="C13" s="21">
        <v>0</v>
      </c>
      <c r="D13" s="22" t="s">
        <v>31</v>
      </c>
      <c r="E13" s="21">
        <v>1006</v>
      </c>
      <c r="F13" s="21" t="s">
        <v>59</v>
      </c>
      <c r="G13" s="20" t="s">
        <v>32</v>
      </c>
      <c r="H13" s="21" t="s">
        <v>882</v>
      </c>
      <c r="I13" s="23" t="s">
        <v>33</v>
      </c>
      <c r="J13" s="21" t="s">
        <v>34</v>
      </c>
      <c r="K13" s="21">
        <v>5</v>
      </c>
      <c r="L13" s="20" t="s">
        <v>846</v>
      </c>
      <c r="M13" s="22" t="s">
        <v>28</v>
      </c>
      <c r="N13" s="20" t="s">
        <v>847</v>
      </c>
      <c r="O13" s="24" t="s">
        <v>28</v>
      </c>
      <c r="P13" s="21">
        <v>15</v>
      </c>
      <c r="Q13" s="25">
        <v>0</v>
      </c>
      <c r="R13" s="25">
        <v>0</v>
      </c>
      <c r="S13" s="21">
        <v>9</v>
      </c>
      <c r="T13" s="21">
        <f>_xlfn.MINIFS(Tbl_ExecAmendData_Stacked[Fund Type Sort],Tbl_ExecAmendData_Stacked[RowID],Tbl_ExecAmendData_Stacked[[#This Row],[RowID]],Tbl_ExecAmendData_Stacked[Visible],1)</f>
        <v>15</v>
      </c>
      <c r="U13" s="21" t="str">
        <f>IF(Tbl_ExecAmendData_Stacked[[#This Row],[Min Of Fund Type Sort]]=Tbl_ExecAmendData_Stacked[[#This Row],[Fund Type Sort]],"YES","NO")</f>
        <v>YES</v>
      </c>
      <c r="V13" s="21">
        <f>1</f>
        <v>1</v>
      </c>
      <c r="W13" s="21">
        <f>SUBTOTAL(109,Tbl_ExecAmendData_Stacked[[#This Row],[Count]])</f>
        <v>1</v>
      </c>
    </row>
    <row r="14" spans="2:23" ht="75" x14ac:dyDescent="0.25">
      <c r="B14" s="26" t="s">
        <v>30</v>
      </c>
      <c r="C14" s="27">
        <v>0</v>
      </c>
      <c r="D14" s="28" t="s">
        <v>31</v>
      </c>
      <c r="E14" s="27">
        <v>1006</v>
      </c>
      <c r="F14" s="27" t="s">
        <v>59</v>
      </c>
      <c r="G14" s="26" t="s">
        <v>32</v>
      </c>
      <c r="H14" s="27" t="s">
        <v>882</v>
      </c>
      <c r="I14" s="29" t="s">
        <v>33</v>
      </c>
      <c r="J14" s="27" t="s">
        <v>34</v>
      </c>
      <c r="K14" s="27">
        <v>6</v>
      </c>
      <c r="L14" s="26" t="s">
        <v>933</v>
      </c>
      <c r="M14" s="22" t="s">
        <v>28</v>
      </c>
      <c r="N14" s="26" t="s">
        <v>934</v>
      </c>
      <c r="O14" s="24" t="s">
        <v>28</v>
      </c>
      <c r="P14" s="27">
        <v>15</v>
      </c>
      <c r="Q14" s="30"/>
      <c r="R14" s="30"/>
      <c r="S14" s="27">
        <v>10</v>
      </c>
      <c r="T14" s="31">
        <f>_xlfn.MINIFS(Tbl_ExecAmendData_Stacked[Fund Type Sort],Tbl_ExecAmendData_Stacked[RowID],Tbl_ExecAmendData_Stacked[[#This Row],[RowID]],Tbl_ExecAmendData_Stacked[Visible],1)</f>
        <v>15</v>
      </c>
      <c r="U14" s="31" t="str">
        <f>IF(Tbl_ExecAmendData_Stacked[[#This Row],[Min Of Fund Type Sort]]=Tbl_ExecAmendData_Stacked[[#This Row],[Fund Type Sort]],"YES","NO")</f>
        <v>YES</v>
      </c>
      <c r="V14" s="31">
        <f>1</f>
        <v>1</v>
      </c>
      <c r="W14" s="31">
        <f>SUBTOTAL(109,Tbl_ExecAmendData_Stacked[[#This Row],[Count]])</f>
        <v>1</v>
      </c>
    </row>
    <row r="15" spans="2:23" ht="90" x14ac:dyDescent="0.25">
      <c r="B15" s="20" t="s">
        <v>30</v>
      </c>
      <c r="C15" s="21">
        <v>0</v>
      </c>
      <c r="D15" s="22" t="s">
        <v>31</v>
      </c>
      <c r="E15" s="21">
        <v>1006</v>
      </c>
      <c r="F15" s="21" t="s">
        <v>59</v>
      </c>
      <c r="G15" s="20" t="s">
        <v>32</v>
      </c>
      <c r="H15" s="21" t="s">
        <v>882</v>
      </c>
      <c r="I15" s="23" t="s">
        <v>33</v>
      </c>
      <c r="J15" s="21" t="s">
        <v>34</v>
      </c>
      <c r="K15" s="21">
        <v>7</v>
      </c>
      <c r="L15" s="20" t="s">
        <v>605</v>
      </c>
      <c r="M15" s="22" t="s">
        <v>22</v>
      </c>
      <c r="N15" s="20" t="s">
        <v>516</v>
      </c>
      <c r="O15" s="24" t="s">
        <v>23</v>
      </c>
      <c r="P15" s="21">
        <v>10</v>
      </c>
      <c r="Q15" s="25">
        <v>-5287000</v>
      </c>
      <c r="R15" s="25">
        <v>-18584000</v>
      </c>
      <c r="S15" s="21">
        <v>11</v>
      </c>
      <c r="T15" s="21">
        <f>_xlfn.MINIFS(Tbl_ExecAmendData_Stacked[Fund Type Sort],Tbl_ExecAmendData_Stacked[RowID],Tbl_ExecAmendData_Stacked[[#This Row],[RowID]],Tbl_ExecAmendData_Stacked[Visible],1)</f>
        <v>10</v>
      </c>
      <c r="U15" s="21" t="str">
        <f>IF(Tbl_ExecAmendData_Stacked[[#This Row],[Min Of Fund Type Sort]]=Tbl_ExecAmendData_Stacked[[#This Row],[Fund Type Sort]],"YES","NO")</f>
        <v>YES</v>
      </c>
      <c r="V15" s="21">
        <f>1</f>
        <v>1</v>
      </c>
      <c r="W15" s="21">
        <f>SUBTOTAL(109,Tbl_ExecAmendData_Stacked[[#This Row],[Count]])</f>
        <v>1</v>
      </c>
    </row>
    <row r="16" spans="2:23" ht="75" x14ac:dyDescent="0.25">
      <c r="B16" s="20" t="s">
        <v>30</v>
      </c>
      <c r="C16" s="21">
        <v>0</v>
      </c>
      <c r="D16" s="22" t="s">
        <v>31</v>
      </c>
      <c r="E16" s="21">
        <v>1006</v>
      </c>
      <c r="F16" s="21" t="s">
        <v>59</v>
      </c>
      <c r="G16" s="20" t="s">
        <v>32</v>
      </c>
      <c r="H16" s="21" t="s">
        <v>882</v>
      </c>
      <c r="I16" s="23" t="s">
        <v>33</v>
      </c>
      <c r="J16" s="21" t="s">
        <v>34</v>
      </c>
      <c r="K16" s="21">
        <v>8</v>
      </c>
      <c r="L16" s="20" t="s">
        <v>606</v>
      </c>
      <c r="M16" s="22" t="s">
        <v>22</v>
      </c>
      <c r="N16" s="20" t="s">
        <v>607</v>
      </c>
      <c r="O16" s="24" t="s">
        <v>23</v>
      </c>
      <c r="P16" s="21">
        <v>10</v>
      </c>
      <c r="Q16" s="25">
        <v>-12800000</v>
      </c>
      <c r="R16" s="25">
        <v>-25600000</v>
      </c>
      <c r="S16" s="21">
        <v>12</v>
      </c>
      <c r="T16" s="21">
        <f>_xlfn.MINIFS(Tbl_ExecAmendData_Stacked[Fund Type Sort],Tbl_ExecAmendData_Stacked[RowID],Tbl_ExecAmendData_Stacked[[#This Row],[RowID]],Tbl_ExecAmendData_Stacked[Visible],1)</f>
        <v>10</v>
      </c>
      <c r="U16" s="21" t="str">
        <f>IF(Tbl_ExecAmendData_Stacked[[#This Row],[Min Of Fund Type Sort]]=Tbl_ExecAmendData_Stacked[[#This Row],[Fund Type Sort]],"YES","NO")</f>
        <v>YES</v>
      </c>
      <c r="V16" s="21">
        <f>1</f>
        <v>1</v>
      </c>
      <c r="W16" s="21">
        <f>SUBTOTAL(109,Tbl_ExecAmendData_Stacked[[#This Row],[Count]])</f>
        <v>1</v>
      </c>
    </row>
    <row r="17" spans="2:23" ht="60" x14ac:dyDescent="0.25">
      <c r="B17" s="20" t="s">
        <v>30</v>
      </c>
      <c r="C17" s="21">
        <v>0</v>
      </c>
      <c r="D17" s="22" t="s">
        <v>31</v>
      </c>
      <c r="E17" s="21">
        <v>1006</v>
      </c>
      <c r="F17" s="21" t="s">
        <v>59</v>
      </c>
      <c r="G17" s="20" t="s">
        <v>32</v>
      </c>
      <c r="H17" s="21" t="s">
        <v>882</v>
      </c>
      <c r="I17" s="23" t="s">
        <v>33</v>
      </c>
      <c r="J17" s="21" t="s">
        <v>34</v>
      </c>
      <c r="K17" s="21">
        <v>9</v>
      </c>
      <c r="L17" s="20" t="s">
        <v>887</v>
      </c>
      <c r="M17" s="22" t="s">
        <v>22</v>
      </c>
      <c r="N17" s="20" t="s">
        <v>888</v>
      </c>
      <c r="O17" s="24" t="s">
        <v>23</v>
      </c>
      <c r="P17" s="21">
        <v>10</v>
      </c>
      <c r="Q17" s="25">
        <v>-4000000</v>
      </c>
      <c r="R17" s="25">
        <v>-4000000</v>
      </c>
      <c r="S17" s="21">
        <v>13</v>
      </c>
      <c r="T17" s="21">
        <f>_xlfn.MINIFS(Tbl_ExecAmendData_Stacked[Fund Type Sort],Tbl_ExecAmendData_Stacked[RowID],Tbl_ExecAmendData_Stacked[[#This Row],[RowID]],Tbl_ExecAmendData_Stacked[Visible],1)</f>
        <v>10</v>
      </c>
      <c r="U17" s="21" t="str">
        <f>IF(Tbl_ExecAmendData_Stacked[[#This Row],[Min Of Fund Type Sort]]=Tbl_ExecAmendData_Stacked[[#This Row],[Fund Type Sort]],"YES","NO")</f>
        <v>YES</v>
      </c>
      <c r="V17" s="21">
        <f>1</f>
        <v>1</v>
      </c>
      <c r="W17" s="21">
        <f>SUBTOTAL(109,Tbl_ExecAmendData_Stacked[[#This Row],[Count]])</f>
        <v>1</v>
      </c>
    </row>
    <row r="18" spans="2:23" ht="75" x14ac:dyDescent="0.25">
      <c r="B18" s="20" t="s">
        <v>502</v>
      </c>
      <c r="C18" s="21">
        <v>1</v>
      </c>
      <c r="D18" s="22" t="s">
        <v>503</v>
      </c>
      <c r="E18" s="21">
        <v>142</v>
      </c>
      <c r="F18" s="21" t="s">
        <v>504</v>
      </c>
      <c r="G18" s="20" t="s">
        <v>505</v>
      </c>
      <c r="H18" s="21" t="s">
        <v>882</v>
      </c>
      <c r="I18" s="23" t="s">
        <v>506</v>
      </c>
      <c r="J18" s="21" t="s">
        <v>507</v>
      </c>
      <c r="K18" s="21">
        <v>10</v>
      </c>
      <c r="L18" s="20" t="s">
        <v>765</v>
      </c>
      <c r="M18" s="22" t="s">
        <v>28</v>
      </c>
      <c r="N18" s="20" t="s">
        <v>766</v>
      </c>
      <c r="O18" s="24" t="s">
        <v>28</v>
      </c>
      <c r="P18" s="21">
        <v>15</v>
      </c>
      <c r="Q18" s="25">
        <v>0</v>
      </c>
      <c r="R18" s="25">
        <v>0</v>
      </c>
      <c r="S18" s="21">
        <v>14</v>
      </c>
      <c r="T18" s="21">
        <f>_xlfn.MINIFS(Tbl_ExecAmendData_Stacked[Fund Type Sort],Tbl_ExecAmendData_Stacked[RowID],Tbl_ExecAmendData_Stacked[[#This Row],[RowID]],Tbl_ExecAmendData_Stacked[Visible],1)</f>
        <v>15</v>
      </c>
      <c r="U18" s="21" t="str">
        <f>IF(Tbl_ExecAmendData_Stacked[[#This Row],[Min Of Fund Type Sort]]=Tbl_ExecAmendData_Stacked[[#This Row],[Fund Type Sort]],"YES","NO")</f>
        <v>YES</v>
      </c>
      <c r="V18" s="21">
        <f>1</f>
        <v>1</v>
      </c>
      <c r="W18" s="21">
        <f>SUBTOTAL(109,Tbl_ExecAmendData_Stacked[[#This Row],[Count]])</f>
        <v>1</v>
      </c>
    </row>
    <row r="19" spans="2:23" ht="30" x14ac:dyDescent="0.25">
      <c r="B19" s="20" t="s">
        <v>517</v>
      </c>
      <c r="C19" s="21">
        <v>3</v>
      </c>
      <c r="D19" s="22" t="s">
        <v>518</v>
      </c>
      <c r="E19" s="21">
        <v>121</v>
      </c>
      <c r="F19" s="21" t="s">
        <v>519</v>
      </c>
      <c r="G19" s="20" t="s">
        <v>520</v>
      </c>
      <c r="H19" s="21" t="s">
        <v>882</v>
      </c>
      <c r="I19" s="23" t="s">
        <v>521</v>
      </c>
      <c r="J19" s="21" t="s">
        <v>522</v>
      </c>
      <c r="K19" s="21">
        <v>11</v>
      </c>
      <c r="L19" s="20" t="s">
        <v>523</v>
      </c>
      <c r="M19" s="22" t="s">
        <v>28</v>
      </c>
      <c r="N19" s="20" t="s">
        <v>819</v>
      </c>
      <c r="O19" s="24" t="s">
        <v>28</v>
      </c>
      <c r="P19" s="21">
        <v>15</v>
      </c>
      <c r="Q19" s="25">
        <v>0</v>
      </c>
      <c r="R19" s="25">
        <v>0</v>
      </c>
      <c r="S19" s="21">
        <v>16</v>
      </c>
      <c r="T19" s="21">
        <f>_xlfn.MINIFS(Tbl_ExecAmendData_Stacked[Fund Type Sort],Tbl_ExecAmendData_Stacked[RowID],Tbl_ExecAmendData_Stacked[[#This Row],[RowID]],Tbl_ExecAmendData_Stacked[Visible],1)</f>
        <v>15</v>
      </c>
      <c r="U19" s="21" t="str">
        <f>IF(Tbl_ExecAmendData_Stacked[[#This Row],[Min Of Fund Type Sort]]=Tbl_ExecAmendData_Stacked[[#This Row],[Fund Type Sort]],"YES","NO")</f>
        <v>YES</v>
      </c>
      <c r="V19" s="21">
        <f>1</f>
        <v>1</v>
      </c>
      <c r="W19" s="21">
        <f>SUBTOTAL(109,Tbl_ExecAmendData_Stacked[[#This Row],[Count]])</f>
        <v>1</v>
      </c>
    </row>
    <row r="20" spans="2:23" ht="105" x14ac:dyDescent="0.25">
      <c r="B20" s="20" t="s">
        <v>517</v>
      </c>
      <c r="C20" s="21">
        <v>3</v>
      </c>
      <c r="D20" s="22" t="s">
        <v>518</v>
      </c>
      <c r="E20" s="21">
        <v>121</v>
      </c>
      <c r="F20" s="21" t="s">
        <v>519</v>
      </c>
      <c r="G20" s="20" t="s">
        <v>520</v>
      </c>
      <c r="H20" s="21" t="s">
        <v>882</v>
      </c>
      <c r="I20" s="23" t="s">
        <v>524</v>
      </c>
      <c r="J20" s="21" t="s">
        <v>525</v>
      </c>
      <c r="K20" s="21">
        <v>12</v>
      </c>
      <c r="L20" s="20" t="s">
        <v>655</v>
      </c>
      <c r="M20" s="22" t="s">
        <v>28</v>
      </c>
      <c r="N20" s="20" t="s">
        <v>820</v>
      </c>
      <c r="O20" s="24" t="s">
        <v>28</v>
      </c>
      <c r="P20" s="21">
        <v>15</v>
      </c>
      <c r="Q20" s="25">
        <v>0</v>
      </c>
      <c r="R20" s="25">
        <v>0</v>
      </c>
      <c r="S20" s="21">
        <v>17</v>
      </c>
      <c r="T20" s="21">
        <f>_xlfn.MINIFS(Tbl_ExecAmendData_Stacked[Fund Type Sort],Tbl_ExecAmendData_Stacked[RowID],Tbl_ExecAmendData_Stacked[[#This Row],[RowID]],Tbl_ExecAmendData_Stacked[Visible],1)</f>
        <v>15</v>
      </c>
      <c r="U20" s="21" t="str">
        <f>IF(Tbl_ExecAmendData_Stacked[[#This Row],[Min Of Fund Type Sort]]=Tbl_ExecAmendData_Stacked[[#This Row],[Fund Type Sort]],"YES","NO")</f>
        <v>YES</v>
      </c>
      <c r="V20" s="21">
        <f>1</f>
        <v>1</v>
      </c>
      <c r="W20" s="21">
        <f>SUBTOTAL(109,Tbl_ExecAmendData_Stacked[[#This Row],[Count]])</f>
        <v>1</v>
      </c>
    </row>
    <row r="21" spans="2:23" ht="45" x14ac:dyDescent="0.25">
      <c r="B21" s="20" t="s">
        <v>517</v>
      </c>
      <c r="C21" s="21">
        <v>3</v>
      </c>
      <c r="D21" s="22" t="s">
        <v>901</v>
      </c>
      <c r="E21" s="21">
        <v>119</v>
      </c>
      <c r="F21" s="21" t="s">
        <v>902</v>
      </c>
      <c r="G21" s="20" t="s">
        <v>903</v>
      </c>
      <c r="H21" s="21" t="s">
        <v>882</v>
      </c>
      <c r="I21" s="23" t="s">
        <v>904</v>
      </c>
      <c r="J21" s="21" t="s">
        <v>905</v>
      </c>
      <c r="K21" s="21">
        <v>13</v>
      </c>
      <c r="L21" s="20" t="s">
        <v>906</v>
      </c>
      <c r="M21" s="22" t="s">
        <v>28</v>
      </c>
      <c r="N21" s="20" t="s">
        <v>907</v>
      </c>
      <c r="O21" s="24" t="s">
        <v>28</v>
      </c>
      <c r="P21" s="21">
        <v>15</v>
      </c>
      <c r="Q21" s="25">
        <v>0</v>
      </c>
      <c r="R21" s="25">
        <v>0</v>
      </c>
      <c r="S21" s="21">
        <v>18</v>
      </c>
      <c r="T21" s="21">
        <f>_xlfn.MINIFS(Tbl_ExecAmendData_Stacked[Fund Type Sort],Tbl_ExecAmendData_Stacked[RowID],Tbl_ExecAmendData_Stacked[[#This Row],[RowID]],Tbl_ExecAmendData_Stacked[Visible],1)</f>
        <v>15</v>
      </c>
      <c r="U21" s="21" t="str">
        <f>IF(Tbl_ExecAmendData_Stacked[[#This Row],[Min Of Fund Type Sort]]=Tbl_ExecAmendData_Stacked[[#This Row],[Fund Type Sort]],"YES","NO")</f>
        <v>YES</v>
      </c>
      <c r="V21" s="21">
        <f>1</f>
        <v>1</v>
      </c>
      <c r="W21" s="21">
        <f>SUBTOTAL(109,Tbl_ExecAmendData_Stacked[[#This Row],[Count]])</f>
        <v>1</v>
      </c>
    </row>
    <row r="22" spans="2:23" ht="60" x14ac:dyDescent="0.25">
      <c r="B22" s="20" t="s">
        <v>517</v>
      </c>
      <c r="C22" s="21">
        <v>3</v>
      </c>
      <c r="D22" s="22" t="s">
        <v>767</v>
      </c>
      <c r="E22" s="21">
        <v>141</v>
      </c>
      <c r="F22" s="21" t="s">
        <v>768</v>
      </c>
      <c r="G22" s="20" t="s">
        <v>769</v>
      </c>
      <c r="H22" s="21" t="s">
        <v>882</v>
      </c>
      <c r="I22" s="23" t="s">
        <v>770</v>
      </c>
      <c r="J22" s="21" t="s">
        <v>771</v>
      </c>
      <c r="K22" s="21">
        <v>14</v>
      </c>
      <c r="L22" s="20" t="s">
        <v>772</v>
      </c>
      <c r="M22" s="22" t="s">
        <v>17</v>
      </c>
      <c r="N22" s="20" t="s">
        <v>923</v>
      </c>
      <c r="O22" s="24" t="s">
        <v>19</v>
      </c>
      <c r="P22" s="21">
        <v>30</v>
      </c>
      <c r="Q22" s="25">
        <v>-500000</v>
      </c>
      <c r="R22" s="25">
        <v>-500000</v>
      </c>
      <c r="S22" s="21">
        <v>19</v>
      </c>
      <c r="T22" s="21">
        <f>_xlfn.MINIFS(Tbl_ExecAmendData_Stacked[Fund Type Sort],Tbl_ExecAmendData_Stacked[RowID],Tbl_ExecAmendData_Stacked[[#This Row],[RowID]],Tbl_ExecAmendData_Stacked[Visible],1)</f>
        <v>30</v>
      </c>
      <c r="U22" s="21" t="str">
        <f>IF(Tbl_ExecAmendData_Stacked[[#This Row],[Min Of Fund Type Sort]]=Tbl_ExecAmendData_Stacked[[#This Row],[Fund Type Sort]],"YES","NO")</f>
        <v>YES</v>
      </c>
      <c r="V22" s="21">
        <f>1</f>
        <v>1</v>
      </c>
      <c r="W22" s="21">
        <f>SUBTOTAL(109,Tbl_ExecAmendData_Stacked[[#This Row],[Count]])</f>
        <v>1</v>
      </c>
    </row>
    <row r="23" spans="2:23" ht="60" x14ac:dyDescent="0.25">
      <c r="B23" s="20" t="s">
        <v>517</v>
      </c>
      <c r="C23" s="21">
        <v>3</v>
      </c>
      <c r="D23" s="22" t="s">
        <v>584</v>
      </c>
      <c r="E23" s="21">
        <v>166</v>
      </c>
      <c r="F23" s="21" t="s">
        <v>585</v>
      </c>
      <c r="G23" s="20" t="s">
        <v>586</v>
      </c>
      <c r="H23" s="21" t="s">
        <v>882</v>
      </c>
      <c r="I23" s="23" t="s">
        <v>587</v>
      </c>
      <c r="J23" s="21" t="s">
        <v>588</v>
      </c>
      <c r="K23" s="21">
        <v>15</v>
      </c>
      <c r="L23" s="20" t="s">
        <v>589</v>
      </c>
      <c r="M23" s="22" t="s">
        <v>17</v>
      </c>
      <c r="N23" s="20" t="s">
        <v>821</v>
      </c>
      <c r="O23" s="24" t="s">
        <v>18</v>
      </c>
      <c r="P23" s="21">
        <v>20</v>
      </c>
      <c r="Q23" s="25">
        <v>169377</v>
      </c>
      <c r="R23" s="25">
        <v>169377</v>
      </c>
      <c r="S23" s="21">
        <v>20</v>
      </c>
      <c r="T23" s="21">
        <f>_xlfn.MINIFS(Tbl_ExecAmendData_Stacked[Fund Type Sort],Tbl_ExecAmendData_Stacked[RowID],Tbl_ExecAmendData_Stacked[[#This Row],[RowID]],Tbl_ExecAmendData_Stacked[Visible],1)</f>
        <v>20</v>
      </c>
      <c r="U23" s="21" t="str">
        <f>IF(Tbl_ExecAmendData_Stacked[[#This Row],[Min Of Fund Type Sort]]=Tbl_ExecAmendData_Stacked[[#This Row],[Fund Type Sort]],"YES","NO")</f>
        <v>YES</v>
      </c>
      <c r="V23" s="21">
        <f>1</f>
        <v>1</v>
      </c>
      <c r="W23" s="21">
        <f>SUBTOTAL(109,Tbl_ExecAmendData_Stacked[[#This Row],[Count]])</f>
        <v>1</v>
      </c>
    </row>
    <row r="24" spans="2:23" ht="45" x14ac:dyDescent="0.25">
      <c r="B24" s="20" t="s">
        <v>517</v>
      </c>
      <c r="C24" s="21">
        <v>3</v>
      </c>
      <c r="D24" s="22" t="s">
        <v>584</v>
      </c>
      <c r="E24" s="21">
        <v>166</v>
      </c>
      <c r="F24" s="21" t="s">
        <v>585</v>
      </c>
      <c r="G24" s="20" t="s">
        <v>586</v>
      </c>
      <c r="H24" s="21" t="s">
        <v>882</v>
      </c>
      <c r="I24" s="23" t="s">
        <v>587</v>
      </c>
      <c r="J24" s="21" t="s">
        <v>588</v>
      </c>
      <c r="K24" s="21">
        <v>15</v>
      </c>
      <c r="L24" s="20" t="s">
        <v>589</v>
      </c>
      <c r="M24" s="22" t="s">
        <v>17</v>
      </c>
      <c r="N24" s="20" t="s">
        <v>16</v>
      </c>
      <c r="O24" s="24" t="s">
        <v>21</v>
      </c>
      <c r="P24" s="21">
        <v>50</v>
      </c>
      <c r="Q24" s="25">
        <v>2</v>
      </c>
      <c r="R24" s="25">
        <v>2</v>
      </c>
      <c r="S24" s="21">
        <v>20</v>
      </c>
      <c r="T24" s="21">
        <f>_xlfn.MINIFS(Tbl_ExecAmendData_Stacked[Fund Type Sort],Tbl_ExecAmendData_Stacked[RowID],Tbl_ExecAmendData_Stacked[[#This Row],[RowID]],Tbl_ExecAmendData_Stacked[Visible],1)</f>
        <v>20</v>
      </c>
      <c r="U24" s="21" t="str">
        <f>IF(Tbl_ExecAmendData_Stacked[[#This Row],[Min Of Fund Type Sort]]=Tbl_ExecAmendData_Stacked[[#This Row],[Fund Type Sort]],"YES","NO")</f>
        <v>NO</v>
      </c>
      <c r="V24" s="21">
        <f>1</f>
        <v>1</v>
      </c>
      <c r="W24" s="21">
        <f>SUBTOTAL(109,Tbl_ExecAmendData_Stacked[[#This Row],[Count]])</f>
        <v>1</v>
      </c>
    </row>
    <row r="25" spans="2:23" ht="165" x14ac:dyDescent="0.25">
      <c r="B25" s="20" t="s">
        <v>60</v>
      </c>
      <c r="C25" s="21">
        <v>4</v>
      </c>
      <c r="D25" s="22" t="s">
        <v>508</v>
      </c>
      <c r="E25" s="21">
        <v>157</v>
      </c>
      <c r="F25" s="21" t="s">
        <v>509</v>
      </c>
      <c r="G25" s="20" t="s">
        <v>510</v>
      </c>
      <c r="H25" s="21" t="s">
        <v>882</v>
      </c>
      <c r="I25" s="23" t="s">
        <v>511</v>
      </c>
      <c r="J25" s="21" t="s">
        <v>512</v>
      </c>
      <c r="K25" s="21">
        <v>16</v>
      </c>
      <c r="L25" s="20" t="s">
        <v>563</v>
      </c>
      <c r="M25" s="22" t="s">
        <v>17</v>
      </c>
      <c r="N25" s="20" t="s">
        <v>657</v>
      </c>
      <c r="O25" s="24" t="s">
        <v>18</v>
      </c>
      <c r="P25" s="21">
        <v>20</v>
      </c>
      <c r="Q25" s="25">
        <v>1462889</v>
      </c>
      <c r="R25" s="25">
        <v>1611479</v>
      </c>
      <c r="S25" s="21">
        <v>21</v>
      </c>
      <c r="T25" s="21">
        <f>_xlfn.MINIFS(Tbl_ExecAmendData_Stacked[Fund Type Sort],Tbl_ExecAmendData_Stacked[RowID],Tbl_ExecAmendData_Stacked[[#This Row],[RowID]],Tbl_ExecAmendData_Stacked[Visible],1)</f>
        <v>20</v>
      </c>
      <c r="U25" s="21" t="str">
        <f>IF(Tbl_ExecAmendData_Stacked[[#This Row],[Min Of Fund Type Sort]]=Tbl_ExecAmendData_Stacked[[#This Row],[Fund Type Sort]],"YES","NO")</f>
        <v>YES</v>
      </c>
      <c r="V25" s="21">
        <f>1</f>
        <v>1</v>
      </c>
      <c r="W25" s="21">
        <f>SUBTOTAL(109,Tbl_ExecAmendData_Stacked[[#This Row],[Count]])</f>
        <v>1</v>
      </c>
    </row>
    <row r="26" spans="2:23" ht="60" x14ac:dyDescent="0.25">
      <c r="B26" s="20" t="s">
        <v>60</v>
      </c>
      <c r="C26" s="21">
        <v>4</v>
      </c>
      <c r="D26" s="22" t="s">
        <v>508</v>
      </c>
      <c r="E26" s="21">
        <v>157</v>
      </c>
      <c r="F26" s="21" t="s">
        <v>509</v>
      </c>
      <c r="G26" s="20" t="s">
        <v>510</v>
      </c>
      <c r="H26" s="21" t="s">
        <v>882</v>
      </c>
      <c r="I26" s="23" t="s">
        <v>590</v>
      </c>
      <c r="J26" s="21" t="s">
        <v>591</v>
      </c>
      <c r="K26" s="21">
        <v>17</v>
      </c>
      <c r="L26" s="20" t="s">
        <v>592</v>
      </c>
      <c r="M26" s="22" t="s">
        <v>28</v>
      </c>
      <c r="N26" s="20" t="s">
        <v>658</v>
      </c>
      <c r="O26" s="24" t="s">
        <v>28</v>
      </c>
      <c r="P26" s="21">
        <v>15</v>
      </c>
      <c r="Q26" s="25">
        <v>0</v>
      </c>
      <c r="R26" s="25">
        <v>0</v>
      </c>
      <c r="S26" s="21">
        <v>22</v>
      </c>
      <c r="T26" s="21">
        <f>_xlfn.MINIFS(Tbl_ExecAmendData_Stacked[Fund Type Sort],Tbl_ExecAmendData_Stacked[RowID],Tbl_ExecAmendData_Stacked[[#This Row],[RowID]],Tbl_ExecAmendData_Stacked[Visible],1)</f>
        <v>15</v>
      </c>
      <c r="U26" s="21" t="str">
        <f>IF(Tbl_ExecAmendData_Stacked[[#This Row],[Min Of Fund Type Sort]]=Tbl_ExecAmendData_Stacked[[#This Row],[Fund Type Sort]],"YES","NO")</f>
        <v>YES</v>
      </c>
      <c r="V26" s="21">
        <f>1</f>
        <v>1</v>
      </c>
      <c r="W26" s="21">
        <f>SUBTOTAL(109,Tbl_ExecAmendData_Stacked[[#This Row],[Count]])</f>
        <v>1</v>
      </c>
    </row>
    <row r="27" spans="2:23" ht="45" x14ac:dyDescent="0.25">
      <c r="B27" s="20" t="s">
        <v>60</v>
      </c>
      <c r="C27" s="21">
        <v>4</v>
      </c>
      <c r="D27" s="22" t="s">
        <v>61</v>
      </c>
      <c r="E27" s="21">
        <v>194</v>
      </c>
      <c r="F27" s="21" t="s">
        <v>62</v>
      </c>
      <c r="G27" s="20" t="s">
        <v>63</v>
      </c>
      <c r="H27" s="21" t="s">
        <v>882</v>
      </c>
      <c r="I27" s="23" t="s">
        <v>526</v>
      </c>
      <c r="J27" s="21" t="s">
        <v>64</v>
      </c>
      <c r="K27" s="21">
        <v>18</v>
      </c>
      <c r="L27" s="20" t="s">
        <v>527</v>
      </c>
      <c r="M27" s="22" t="s">
        <v>17</v>
      </c>
      <c r="N27" s="20" t="s">
        <v>528</v>
      </c>
      <c r="O27" s="24" t="s">
        <v>18</v>
      </c>
      <c r="P27" s="21">
        <v>20</v>
      </c>
      <c r="Q27" s="25">
        <v>20363179</v>
      </c>
      <c r="R27" s="25">
        <v>20363179</v>
      </c>
      <c r="S27" s="21">
        <v>23</v>
      </c>
      <c r="T27" s="21">
        <f>_xlfn.MINIFS(Tbl_ExecAmendData_Stacked[Fund Type Sort],Tbl_ExecAmendData_Stacked[RowID],Tbl_ExecAmendData_Stacked[[#This Row],[RowID]],Tbl_ExecAmendData_Stacked[Visible],1)</f>
        <v>20</v>
      </c>
      <c r="U27" s="21" t="str">
        <f>IF(Tbl_ExecAmendData_Stacked[[#This Row],[Min Of Fund Type Sort]]=Tbl_ExecAmendData_Stacked[[#This Row],[Fund Type Sort]],"YES","NO")</f>
        <v>YES</v>
      </c>
      <c r="V27" s="21">
        <f>1</f>
        <v>1</v>
      </c>
      <c r="W27" s="21">
        <f>SUBTOTAL(109,Tbl_ExecAmendData_Stacked[[#This Row],[Count]])</f>
        <v>1</v>
      </c>
    </row>
    <row r="28" spans="2:23" ht="45" x14ac:dyDescent="0.25">
      <c r="B28" s="20" t="s">
        <v>60</v>
      </c>
      <c r="C28" s="21">
        <v>4</v>
      </c>
      <c r="D28" s="22" t="s">
        <v>61</v>
      </c>
      <c r="E28" s="21">
        <v>194</v>
      </c>
      <c r="F28" s="21" t="s">
        <v>62</v>
      </c>
      <c r="G28" s="20" t="s">
        <v>63</v>
      </c>
      <c r="H28" s="21" t="s">
        <v>882</v>
      </c>
      <c r="I28" s="23" t="s">
        <v>526</v>
      </c>
      <c r="J28" s="21" t="s">
        <v>64</v>
      </c>
      <c r="K28" s="21">
        <v>18</v>
      </c>
      <c r="L28" s="20" t="s">
        <v>527</v>
      </c>
      <c r="M28" s="22" t="s">
        <v>17</v>
      </c>
      <c r="N28" s="20" t="s">
        <v>16</v>
      </c>
      <c r="O28" s="24" t="s">
        <v>19</v>
      </c>
      <c r="P28" s="21">
        <v>30</v>
      </c>
      <c r="Q28" s="25">
        <v>29943419</v>
      </c>
      <c r="R28" s="25">
        <v>29943419</v>
      </c>
      <c r="S28" s="21">
        <v>23</v>
      </c>
      <c r="T28" s="21">
        <f>_xlfn.MINIFS(Tbl_ExecAmendData_Stacked[Fund Type Sort],Tbl_ExecAmendData_Stacked[RowID],Tbl_ExecAmendData_Stacked[[#This Row],[RowID]],Tbl_ExecAmendData_Stacked[Visible],1)</f>
        <v>20</v>
      </c>
      <c r="U28" s="21" t="str">
        <f>IF(Tbl_ExecAmendData_Stacked[[#This Row],[Min Of Fund Type Sort]]=Tbl_ExecAmendData_Stacked[[#This Row],[Fund Type Sort]],"YES","NO")</f>
        <v>NO</v>
      </c>
      <c r="V28" s="21">
        <f>1</f>
        <v>1</v>
      </c>
      <c r="W28" s="21">
        <f>SUBTOTAL(109,Tbl_ExecAmendData_Stacked[[#This Row],[Count]])</f>
        <v>1</v>
      </c>
    </row>
    <row r="29" spans="2:23" ht="45" x14ac:dyDescent="0.25">
      <c r="B29" s="20" t="s">
        <v>60</v>
      </c>
      <c r="C29" s="21">
        <v>4</v>
      </c>
      <c r="D29" s="22" t="s">
        <v>61</v>
      </c>
      <c r="E29" s="21">
        <v>194</v>
      </c>
      <c r="F29" s="21" t="s">
        <v>62</v>
      </c>
      <c r="G29" s="20" t="s">
        <v>63</v>
      </c>
      <c r="H29" s="21" t="s">
        <v>882</v>
      </c>
      <c r="I29" s="23" t="s">
        <v>526</v>
      </c>
      <c r="J29" s="21" t="s">
        <v>64</v>
      </c>
      <c r="K29" s="21">
        <v>18</v>
      </c>
      <c r="L29" s="20" t="s">
        <v>527</v>
      </c>
      <c r="M29" s="22" t="s">
        <v>17</v>
      </c>
      <c r="N29" s="20" t="s">
        <v>16</v>
      </c>
      <c r="O29" s="24" t="s">
        <v>21</v>
      </c>
      <c r="P29" s="21">
        <v>50</v>
      </c>
      <c r="Q29" s="25">
        <v>251</v>
      </c>
      <c r="R29" s="25">
        <v>251</v>
      </c>
      <c r="S29" s="21">
        <v>23</v>
      </c>
      <c r="T29" s="21">
        <f>_xlfn.MINIFS(Tbl_ExecAmendData_Stacked[Fund Type Sort],Tbl_ExecAmendData_Stacked[RowID],Tbl_ExecAmendData_Stacked[[#This Row],[RowID]],Tbl_ExecAmendData_Stacked[Visible],1)</f>
        <v>20</v>
      </c>
      <c r="U29" s="21" t="str">
        <f>IF(Tbl_ExecAmendData_Stacked[[#This Row],[Min Of Fund Type Sort]]=Tbl_ExecAmendData_Stacked[[#This Row],[Fund Type Sort]],"YES","NO")</f>
        <v>NO</v>
      </c>
      <c r="V29" s="21">
        <f>1</f>
        <v>1</v>
      </c>
      <c r="W29" s="21">
        <f>SUBTOTAL(109,Tbl_ExecAmendData_Stacked[[#This Row],[Count]])</f>
        <v>1</v>
      </c>
    </row>
    <row r="30" spans="2:23" ht="45" x14ac:dyDescent="0.25">
      <c r="B30" s="20" t="s">
        <v>60</v>
      </c>
      <c r="C30" s="21">
        <v>4</v>
      </c>
      <c r="D30" s="22" t="s">
        <v>61</v>
      </c>
      <c r="E30" s="21">
        <v>194</v>
      </c>
      <c r="F30" s="21" t="s">
        <v>62</v>
      </c>
      <c r="G30" s="20" t="s">
        <v>63</v>
      </c>
      <c r="H30" s="21" t="s">
        <v>882</v>
      </c>
      <c r="I30" s="23" t="s">
        <v>529</v>
      </c>
      <c r="J30" s="21" t="s">
        <v>530</v>
      </c>
      <c r="K30" s="21">
        <v>19</v>
      </c>
      <c r="L30" s="20" t="s">
        <v>527</v>
      </c>
      <c r="M30" s="22" t="s">
        <v>17</v>
      </c>
      <c r="N30" s="20" t="s">
        <v>528</v>
      </c>
      <c r="O30" s="24" t="s">
        <v>19</v>
      </c>
      <c r="P30" s="21">
        <v>30</v>
      </c>
      <c r="Q30" s="25">
        <v>73099266</v>
      </c>
      <c r="R30" s="25">
        <v>73099266</v>
      </c>
      <c r="S30" s="21">
        <v>24</v>
      </c>
      <c r="T30" s="21">
        <f>_xlfn.MINIFS(Tbl_ExecAmendData_Stacked[Fund Type Sort],Tbl_ExecAmendData_Stacked[RowID],Tbl_ExecAmendData_Stacked[[#This Row],[RowID]],Tbl_ExecAmendData_Stacked[Visible],1)</f>
        <v>30</v>
      </c>
      <c r="U30" s="21" t="str">
        <f>IF(Tbl_ExecAmendData_Stacked[[#This Row],[Min Of Fund Type Sort]]=Tbl_ExecAmendData_Stacked[[#This Row],[Fund Type Sort]],"YES","NO")</f>
        <v>YES</v>
      </c>
      <c r="V30" s="21">
        <f>1</f>
        <v>1</v>
      </c>
      <c r="W30" s="21">
        <f>SUBTOTAL(109,Tbl_ExecAmendData_Stacked[[#This Row],[Count]])</f>
        <v>1</v>
      </c>
    </row>
    <row r="31" spans="2:23" ht="45" x14ac:dyDescent="0.25">
      <c r="B31" s="20" t="s">
        <v>60</v>
      </c>
      <c r="C31" s="21">
        <v>4</v>
      </c>
      <c r="D31" s="22" t="s">
        <v>61</v>
      </c>
      <c r="E31" s="21">
        <v>194</v>
      </c>
      <c r="F31" s="21" t="s">
        <v>62</v>
      </c>
      <c r="G31" s="20" t="s">
        <v>63</v>
      </c>
      <c r="H31" s="21" t="s">
        <v>882</v>
      </c>
      <c r="I31" s="23" t="s">
        <v>529</v>
      </c>
      <c r="J31" s="21" t="s">
        <v>530</v>
      </c>
      <c r="K31" s="21">
        <v>19</v>
      </c>
      <c r="L31" s="20" t="s">
        <v>527</v>
      </c>
      <c r="M31" s="22" t="s">
        <v>17</v>
      </c>
      <c r="N31" s="20" t="s">
        <v>16</v>
      </c>
      <c r="O31" s="24" t="s">
        <v>21</v>
      </c>
      <c r="P31" s="21">
        <v>50</v>
      </c>
      <c r="Q31" s="25">
        <v>19</v>
      </c>
      <c r="R31" s="25">
        <v>19</v>
      </c>
      <c r="S31" s="21">
        <v>24</v>
      </c>
      <c r="T31" s="21">
        <f>_xlfn.MINIFS(Tbl_ExecAmendData_Stacked[Fund Type Sort],Tbl_ExecAmendData_Stacked[RowID],Tbl_ExecAmendData_Stacked[[#This Row],[RowID]],Tbl_ExecAmendData_Stacked[Visible],1)</f>
        <v>30</v>
      </c>
      <c r="U31" s="21" t="str">
        <f>IF(Tbl_ExecAmendData_Stacked[[#This Row],[Min Of Fund Type Sort]]=Tbl_ExecAmendData_Stacked[[#This Row],[Fund Type Sort]],"YES","NO")</f>
        <v>NO</v>
      </c>
      <c r="V31" s="21">
        <f>1</f>
        <v>1</v>
      </c>
      <c r="W31" s="21">
        <f>SUBTOTAL(109,Tbl_ExecAmendData_Stacked[[#This Row],[Count]])</f>
        <v>1</v>
      </c>
    </row>
    <row r="32" spans="2:23" ht="45" x14ac:dyDescent="0.25">
      <c r="B32" s="20" t="s">
        <v>60</v>
      </c>
      <c r="C32" s="21">
        <v>4</v>
      </c>
      <c r="D32" s="22" t="s">
        <v>61</v>
      </c>
      <c r="E32" s="21">
        <v>194</v>
      </c>
      <c r="F32" s="21" t="s">
        <v>62</v>
      </c>
      <c r="G32" s="20" t="s">
        <v>63</v>
      </c>
      <c r="H32" s="21" t="s">
        <v>882</v>
      </c>
      <c r="I32" s="23" t="s">
        <v>531</v>
      </c>
      <c r="J32" s="21" t="s">
        <v>532</v>
      </c>
      <c r="K32" s="21">
        <v>20</v>
      </c>
      <c r="L32" s="20" t="s">
        <v>527</v>
      </c>
      <c r="M32" s="22" t="s">
        <v>17</v>
      </c>
      <c r="N32" s="20" t="s">
        <v>528</v>
      </c>
      <c r="O32" s="24" t="s">
        <v>18</v>
      </c>
      <c r="P32" s="21">
        <v>20</v>
      </c>
      <c r="Q32" s="25">
        <v>150298</v>
      </c>
      <c r="R32" s="25">
        <v>150298</v>
      </c>
      <c r="S32" s="21">
        <v>25</v>
      </c>
      <c r="T32" s="21">
        <f>_xlfn.MINIFS(Tbl_ExecAmendData_Stacked[Fund Type Sort],Tbl_ExecAmendData_Stacked[RowID],Tbl_ExecAmendData_Stacked[[#This Row],[RowID]],Tbl_ExecAmendData_Stacked[Visible],1)</f>
        <v>20</v>
      </c>
      <c r="U32" s="21" t="str">
        <f>IF(Tbl_ExecAmendData_Stacked[[#This Row],[Min Of Fund Type Sort]]=Tbl_ExecAmendData_Stacked[[#This Row],[Fund Type Sort]],"YES","NO")</f>
        <v>YES</v>
      </c>
      <c r="V32" s="21">
        <f>1</f>
        <v>1</v>
      </c>
      <c r="W32" s="21">
        <f>SUBTOTAL(109,Tbl_ExecAmendData_Stacked[[#This Row],[Count]])</f>
        <v>1</v>
      </c>
    </row>
    <row r="33" spans="2:23" ht="45" x14ac:dyDescent="0.25">
      <c r="B33" s="20" t="s">
        <v>60</v>
      </c>
      <c r="C33" s="21">
        <v>4</v>
      </c>
      <c r="D33" s="22" t="s">
        <v>61</v>
      </c>
      <c r="E33" s="21">
        <v>194</v>
      </c>
      <c r="F33" s="21" t="s">
        <v>62</v>
      </c>
      <c r="G33" s="20" t="s">
        <v>63</v>
      </c>
      <c r="H33" s="21" t="s">
        <v>882</v>
      </c>
      <c r="I33" s="23" t="s">
        <v>531</v>
      </c>
      <c r="J33" s="21" t="s">
        <v>532</v>
      </c>
      <c r="K33" s="21">
        <v>20</v>
      </c>
      <c r="L33" s="20" t="s">
        <v>527</v>
      </c>
      <c r="M33" s="22" t="s">
        <v>17</v>
      </c>
      <c r="N33" s="20" t="s">
        <v>16</v>
      </c>
      <c r="O33" s="24" t="s">
        <v>19</v>
      </c>
      <c r="P33" s="21">
        <v>30</v>
      </c>
      <c r="Q33" s="25">
        <v>67821753</v>
      </c>
      <c r="R33" s="25">
        <v>67821753</v>
      </c>
      <c r="S33" s="21">
        <v>25</v>
      </c>
      <c r="T33" s="21">
        <f>_xlfn.MINIFS(Tbl_ExecAmendData_Stacked[Fund Type Sort],Tbl_ExecAmendData_Stacked[RowID],Tbl_ExecAmendData_Stacked[[#This Row],[RowID]],Tbl_ExecAmendData_Stacked[Visible],1)</f>
        <v>20</v>
      </c>
      <c r="U33" s="21" t="str">
        <f>IF(Tbl_ExecAmendData_Stacked[[#This Row],[Min Of Fund Type Sort]]=Tbl_ExecAmendData_Stacked[[#This Row],[Fund Type Sort]],"YES","NO")</f>
        <v>NO</v>
      </c>
      <c r="V33" s="21">
        <f>1</f>
        <v>1</v>
      </c>
      <c r="W33" s="21">
        <f>SUBTOTAL(109,Tbl_ExecAmendData_Stacked[[#This Row],[Count]])</f>
        <v>1</v>
      </c>
    </row>
    <row r="34" spans="2:23" ht="45" x14ac:dyDescent="0.25">
      <c r="B34" s="20" t="s">
        <v>60</v>
      </c>
      <c r="C34" s="21">
        <v>4</v>
      </c>
      <c r="D34" s="22" t="s">
        <v>61</v>
      </c>
      <c r="E34" s="21">
        <v>194</v>
      </c>
      <c r="F34" s="21" t="s">
        <v>62</v>
      </c>
      <c r="G34" s="20" t="s">
        <v>63</v>
      </c>
      <c r="H34" s="21" t="s">
        <v>882</v>
      </c>
      <c r="I34" s="23" t="s">
        <v>531</v>
      </c>
      <c r="J34" s="21" t="s">
        <v>532</v>
      </c>
      <c r="K34" s="21">
        <v>20</v>
      </c>
      <c r="L34" s="20" t="s">
        <v>527</v>
      </c>
      <c r="M34" s="22" t="s">
        <v>17</v>
      </c>
      <c r="N34" s="20" t="s">
        <v>16</v>
      </c>
      <c r="O34" s="24" t="s">
        <v>21</v>
      </c>
      <c r="P34" s="21">
        <v>50</v>
      </c>
      <c r="Q34" s="25">
        <v>121</v>
      </c>
      <c r="R34" s="25">
        <v>121</v>
      </c>
      <c r="S34" s="21">
        <v>25</v>
      </c>
      <c r="T34" s="21">
        <f>_xlfn.MINIFS(Tbl_ExecAmendData_Stacked[Fund Type Sort],Tbl_ExecAmendData_Stacked[RowID],Tbl_ExecAmendData_Stacked[[#This Row],[RowID]],Tbl_ExecAmendData_Stacked[Visible],1)</f>
        <v>20</v>
      </c>
      <c r="U34" s="21" t="str">
        <f>IF(Tbl_ExecAmendData_Stacked[[#This Row],[Min Of Fund Type Sort]]=Tbl_ExecAmendData_Stacked[[#This Row],[Fund Type Sort]],"YES","NO")</f>
        <v>NO</v>
      </c>
      <c r="V34" s="21">
        <f>1</f>
        <v>1</v>
      </c>
      <c r="W34" s="21">
        <f>SUBTOTAL(109,Tbl_ExecAmendData_Stacked[[#This Row],[Count]])</f>
        <v>1</v>
      </c>
    </row>
    <row r="35" spans="2:23" ht="45" x14ac:dyDescent="0.25">
      <c r="B35" s="20" t="s">
        <v>60</v>
      </c>
      <c r="C35" s="21">
        <v>4</v>
      </c>
      <c r="D35" s="22" t="s">
        <v>61</v>
      </c>
      <c r="E35" s="21">
        <v>194</v>
      </c>
      <c r="F35" s="21" t="s">
        <v>62</v>
      </c>
      <c r="G35" s="20" t="s">
        <v>63</v>
      </c>
      <c r="H35" s="21" t="s">
        <v>882</v>
      </c>
      <c r="I35" s="23" t="s">
        <v>533</v>
      </c>
      <c r="J35" s="21" t="s">
        <v>534</v>
      </c>
      <c r="K35" s="21">
        <v>21</v>
      </c>
      <c r="L35" s="20" t="s">
        <v>527</v>
      </c>
      <c r="M35" s="22" t="s">
        <v>17</v>
      </c>
      <c r="N35" s="20" t="s">
        <v>528</v>
      </c>
      <c r="O35" s="24" t="s">
        <v>18</v>
      </c>
      <c r="P35" s="21">
        <v>20</v>
      </c>
      <c r="Q35" s="25">
        <v>3628101</v>
      </c>
      <c r="R35" s="25">
        <v>3128101</v>
      </c>
      <c r="S35" s="21">
        <v>26</v>
      </c>
      <c r="T35" s="21">
        <f>_xlfn.MINIFS(Tbl_ExecAmendData_Stacked[Fund Type Sort],Tbl_ExecAmendData_Stacked[RowID],Tbl_ExecAmendData_Stacked[[#This Row],[RowID]],Tbl_ExecAmendData_Stacked[Visible],1)</f>
        <v>20</v>
      </c>
      <c r="U35" s="21" t="str">
        <f>IF(Tbl_ExecAmendData_Stacked[[#This Row],[Min Of Fund Type Sort]]=Tbl_ExecAmendData_Stacked[[#This Row],[Fund Type Sort]],"YES","NO")</f>
        <v>YES</v>
      </c>
      <c r="V35" s="21">
        <f>1</f>
        <v>1</v>
      </c>
      <c r="W35" s="21">
        <f>SUBTOTAL(109,Tbl_ExecAmendData_Stacked[[#This Row],[Count]])</f>
        <v>1</v>
      </c>
    </row>
    <row r="36" spans="2:23" ht="45" x14ac:dyDescent="0.25">
      <c r="B36" s="20" t="s">
        <v>60</v>
      </c>
      <c r="C36" s="21">
        <v>4</v>
      </c>
      <c r="D36" s="22" t="s">
        <v>61</v>
      </c>
      <c r="E36" s="21">
        <v>194</v>
      </c>
      <c r="F36" s="21" t="s">
        <v>62</v>
      </c>
      <c r="G36" s="20" t="s">
        <v>63</v>
      </c>
      <c r="H36" s="21" t="s">
        <v>882</v>
      </c>
      <c r="I36" s="23" t="s">
        <v>533</v>
      </c>
      <c r="J36" s="21" t="s">
        <v>534</v>
      </c>
      <c r="K36" s="21">
        <v>21</v>
      </c>
      <c r="L36" s="20" t="s">
        <v>527</v>
      </c>
      <c r="M36" s="22" t="s">
        <v>17</v>
      </c>
      <c r="N36" s="20" t="s">
        <v>16</v>
      </c>
      <c r="O36" s="24" t="s">
        <v>19</v>
      </c>
      <c r="P36" s="21">
        <v>30</v>
      </c>
      <c r="Q36" s="25">
        <v>58020975</v>
      </c>
      <c r="R36" s="25">
        <v>52038470</v>
      </c>
      <c r="S36" s="21">
        <v>26</v>
      </c>
      <c r="T36" s="21">
        <f>_xlfn.MINIFS(Tbl_ExecAmendData_Stacked[Fund Type Sort],Tbl_ExecAmendData_Stacked[RowID],Tbl_ExecAmendData_Stacked[[#This Row],[RowID]],Tbl_ExecAmendData_Stacked[Visible],1)</f>
        <v>20</v>
      </c>
      <c r="U36" s="21" t="str">
        <f>IF(Tbl_ExecAmendData_Stacked[[#This Row],[Min Of Fund Type Sort]]=Tbl_ExecAmendData_Stacked[[#This Row],[Fund Type Sort]],"YES","NO")</f>
        <v>NO</v>
      </c>
      <c r="V36" s="21">
        <f>1</f>
        <v>1</v>
      </c>
      <c r="W36" s="21">
        <f>SUBTOTAL(109,Tbl_ExecAmendData_Stacked[[#This Row],[Count]])</f>
        <v>1</v>
      </c>
    </row>
    <row r="37" spans="2:23" ht="45" x14ac:dyDescent="0.25">
      <c r="B37" s="20" t="s">
        <v>60</v>
      </c>
      <c r="C37" s="21">
        <v>4</v>
      </c>
      <c r="D37" s="22" t="s">
        <v>61</v>
      </c>
      <c r="E37" s="21">
        <v>194</v>
      </c>
      <c r="F37" s="21" t="s">
        <v>62</v>
      </c>
      <c r="G37" s="20" t="s">
        <v>63</v>
      </c>
      <c r="H37" s="21" t="s">
        <v>882</v>
      </c>
      <c r="I37" s="23" t="s">
        <v>533</v>
      </c>
      <c r="J37" s="21" t="s">
        <v>534</v>
      </c>
      <c r="K37" s="21">
        <v>21</v>
      </c>
      <c r="L37" s="20" t="s">
        <v>527</v>
      </c>
      <c r="M37" s="22" t="s">
        <v>17</v>
      </c>
      <c r="N37" s="20" t="s">
        <v>16</v>
      </c>
      <c r="O37" s="24" t="s">
        <v>21</v>
      </c>
      <c r="P37" s="21">
        <v>50</v>
      </c>
      <c r="Q37" s="25">
        <v>219</v>
      </c>
      <c r="R37" s="25">
        <v>219</v>
      </c>
      <c r="S37" s="21">
        <v>26</v>
      </c>
      <c r="T37" s="21">
        <f>_xlfn.MINIFS(Tbl_ExecAmendData_Stacked[Fund Type Sort],Tbl_ExecAmendData_Stacked[RowID],Tbl_ExecAmendData_Stacked[[#This Row],[RowID]],Tbl_ExecAmendData_Stacked[Visible],1)</f>
        <v>20</v>
      </c>
      <c r="U37" s="21" t="str">
        <f>IF(Tbl_ExecAmendData_Stacked[[#This Row],[Min Of Fund Type Sort]]=Tbl_ExecAmendData_Stacked[[#This Row],[Fund Type Sort]],"YES","NO")</f>
        <v>NO</v>
      </c>
      <c r="V37" s="21">
        <f>1</f>
        <v>1</v>
      </c>
      <c r="W37" s="21">
        <f>SUBTOTAL(109,Tbl_ExecAmendData_Stacked[[#This Row],[Count]])</f>
        <v>1</v>
      </c>
    </row>
    <row r="38" spans="2:23" ht="45" x14ac:dyDescent="0.25">
      <c r="B38" s="20" t="s">
        <v>60</v>
      </c>
      <c r="C38" s="21">
        <v>4</v>
      </c>
      <c r="D38" s="22" t="s">
        <v>61</v>
      </c>
      <c r="E38" s="21">
        <v>194</v>
      </c>
      <c r="F38" s="21" t="s">
        <v>62</v>
      </c>
      <c r="G38" s="20" t="s">
        <v>63</v>
      </c>
      <c r="H38" s="21" t="s">
        <v>882</v>
      </c>
      <c r="I38" s="23" t="s">
        <v>535</v>
      </c>
      <c r="J38" s="21" t="s">
        <v>536</v>
      </c>
      <c r="K38" s="21">
        <v>22</v>
      </c>
      <c r="L38" s="20" t="s">
        <v>527</v>
      </c>
      <c r="M38" s="22" t="s">
        <v>17</v>
      </c>
      <c r="N38" s="20" t="s">
        <v>528</v>
      </c>
      <c r="O38" s="24" t="s">
        <v>19</v>
      </c>
      <c r="P38" s="21">
        <v>30</v>
      </c>
      <c r="Q38" s="25">
        <v>19964863</v>
      </c>
      <c r="R38" s="25">
        <v>19964863</v>
      </c>
      <c r="S38" s="21">
        <v>27</v>
      </c>
      <c r="T38" s="21">
        <f>_xlfn.MINIFS(Tbl_ExecAmendData_Stacked[Fund Type Sort],Tbl_ExecAmendData_Stacked[RowID],Tbl_ExecAmendData_Stacked[[#This Row],[RowID]],Tbl_ExecAmendData_Stacked[Visible],1)</f>
        <v>30</v>
      </c>
      <c r="U38" s="21" t="str">
        <f>IF(Tbl_ExecAmendData_Stacked[[#This Row],[Min Of Fund Type Sort]]=Tbl_ExecAmendData_Stacked[[#This Row],[Fund Type Sort]],"YES","NO")</f>
        <v>YES</v>
      </c>
      <c r="V38" s="21">
        <f>1</f>
        <v>1</v>
      </c>
      <c r="W38" s="21">
        <f>SUBTOTAL(109,Tbl_ExecAmendData_Stacked[[#This Row],[Count]])</f>
        <v>1</v>
      </c>
    </row>
    <row r="39" spans="2:23" ht="45" x14ac:dyDescent="0.25">
      <c r="B39" s="20" t="s">
        <v>60</v>
      </c>
      <c r="C39" s="21">
        <v>4</v>
      </c>
      <c r="D39" s="22" t="s">
        <v>61</v>
      </c>
      <c r="E39" s="21">
        <v>194</v>
      </c>
      <c r="F39" s="21" t="s">
        <v>62</v>
      </c>
      <c r="G39" s="20" t="s">
        <v>63</v>
      </c>
      <c r="H39" s="21" t="s">
        <v>882</v>
      </c>
      <c r="I39" s="23" t="s">
        <v>535</v>
      </c>
      <c r="J39" s="21" t="s">
        <v>536</v>
      </c>
      <c r="K39" s="21">
        <v>22</v>
      </c>
      <c r="L39" s="20" t="s">
        <v>527</v>
      </c>
      <c r="M39" s="22" t="s">
        <v>17</v>
      </c>
      <c r="N39" s="20" t="s">
        <v>16</v>
      </c>
      <c r="O39" s="24" t="s">
        <v>21</v>
      </c>
      <c r="P39" s="21">
        <v>50</v>
      </c>
      <c r="Q39" s="25">
        <v>18</v>
      </c>
      <c r="R39" s="25">
        <v>18</v>
      </c>
      <c r="S39" s="21">
        <v>27</v>
      </c>
      <c r="T39" s="21">
        <f>_xlfn.MINIFS(Tbl_ExecAmendData_Stacked[Fund Type Sort],Tbl_ExecAmendData_Stacked[RowID],Tbl_ExecAmendData_Stacked[[#This Row],[RowID]],Tbl_ExecAmendData_Stacked[Visible],1)</f>
        <v>30</v>
      </c>
      <c r="U39" s="21" t="str">
        <f>IF(Tbl_ExecAmendData_Stacked[[#This Row],[Min Of Fund Type Sort]]=Tbl_ExecAmendData_Stacked[[#This Row],[Fund Type Sort]],"YES","NO")</f>
        <v>NO</v>
      </c>
      <c r="V39" s="21">
        <f>1</f>
        <v>1</v>
      </c>
      <c r="W39" s="21">
        <f>SUBTOTAL(109,Tbl_ExecAmendData_Stacked[[#This Row],[Count]])</f>
        <v>1</v>
      </c>
    </row>
    <row r="40" spans="2:23" ht="45" x14ac:dyDescent="0.25">
      <c r="B40" s="20" t="s">
        <v>60</v>
      </c>
      <c r="C40" s="21">
        <v>4</v>
      </c>
      <c r="D40" s="22" t="s">
        <v>61</v>
      </c>
      <c r="E40" s="21">
        <v>194</v>
      </c>
      <c r="F40" s="21" t="s">
        <v>62</v>
      </c>
      <c r="G40" s="20" t="s">
        <v>63</v>
      </c>
      <c r="H40" s="21" t="s">
        <v>882</v>
      </c>
      <c r="I40" s="23" t="s">
        <v>537</v>
      </c>
      <c r="J40" s="21" t="s">
        <v>538</v>
      </c>
      <c r="K40" s="21">
        <v>23</v>
      </c>
      <c r="L40" s="20" t="s">
        <v>527</v>
      </c>
      <c r="M40" s="22" t="s">
        <v>17</v>
      </c>
      <c r="N40" s="20" t="s">
        <v>528</v>
      </c>
      <c r="O40" s="24" t="s">
        <v>18</v>
      </c>
      <c r="P40" s="21">
        <v>20</v>
      </c>
      <c r="Q40" s="25">
        <v>7165761</v>
      </c>
      <c r="R40" s="25">
        <v>7165761</v>
      </c>
      <c r="S40" s="21">
        <v>28</v>
      </c>
      <c r="T40" s="21">
        <f>_xlfn.MINIFS(Tbl_ExecAmendData_Stacked[Fund Type Sort],Tbl_ExecAmendData_Stacked[RowID],Tbl_ExecAmendData_Stacked[[#This Row],[RowID]],Tbl_ExecAmendData_Stacked[Visible],1)</f>
        <v>20</v>
      </c>
      <c r="U40" s="21" t="str">
        <f>IF(Tbl_ExecAmendData_Stacked[[#This Row],[Min Of Fund Type Sort]]=Tbl_ExecAmendData_Stacked[[#This Row],[Fund Type Sort]],"YES","NO")</f>
        <v>YES</v>
      </c>
      <c r="V40" s="21">
        <f>1</f>
        <v>1</v>
      </c>
      <c r="W40" s="21">
        <f>SUBTOTAL(109,Tbl_ExecAmendData_Stacked[[#This Row],[Count]])</f>
        <v>1</v>
      </c>
    </row>
    <row r="41" spans="2:23" ht="45" x14ac:dyDescent="0.25">
      <c r="B41" s="20" t="s">
        <v>60</v>
      </c>
      <c r="C41" s="21">
        <v>4</v>
      </c>
      <c r="D41" s="22" t="s">
        <v>61</v>
      </c>
      <c r="E41" s="21">
        <v>194</v>
      </c>
      <c r="F41" s="21" t="s">
        <v>62</v>
      </c>
      <c r="G41" s="20" t="s">
        <v>63</v>
      </c>
      <c r="H41" s="21" t="s">
        <v>882</v>
      </c>
      <c r="I41" s="23" t="s">
        <v>537</v>
      </c>
      <c r="J41" s="21" t="s">
        <v>538</v>
      </c>
      <c r="K41" s="21">
        <v>23</v>
      </c>
      <c r="L41" s="20" t="s">
        <v>527</v>
      </c>
      <c r="M41" s="22" t="s">
        <v>17</v>
      </c>
      <c r="N41" s="20" t="s">
        <v>16</v>
      </c>
      <c r="O41" s="24" t="s">
        <v>19</v>
      </c>
      <c r="P41" s="21">
        <v>30</v>
      </c>
      <c r="Q41" s="25">
        <v>162079</v>
      </c>
      <c r="R41" s="25">
        <v>162079</v>
      </c>
      <c r="S41" s="21">
        <v>28</v>
      </c>
      <c r="T41" s="21">
        <f>_xlfn.MINIFS(Tbl_ExecAmendData_Stacked[Fund Type Sort],Tbl_ExecAmendData_Stacked[RowID],Tbl_ExecAmendData_Stacked[[#This Row],[RowID]],Tbl_ExecAmendData_Stacked[Visible],1)</f>
        <v>20</v>
      </c>
      <c r="U41" s="21" t="str">
        <f>IF(Tbl_ExecAmendData_Stacked[[#This Row],[Min Of Fund Type Sort]]=Tbl_ExecAmendData_Stacked[[#This Row],[Fund Type Sort]],"YES","NO")</f>
        <v>NO</v>
      </c>
      <c r="V41" s="21">
        <f>1</f>
        <v>1</v>
      </c>
      <c r="W41" s="21">
        <f>SUBTOTAL(109,Tbl_ExecAmendData_Stacked[[#This Row],[Count]])</f>
        <v>1</v>
      </c>
    </row>
    <row r="42" spans="2:23" ht="45" x14ac:dyDescent="0.25">
      <c r="B42" s="20" t="s">
        <v>60</v>
      </c>
      <c r="C42" s="21">
        <v>4</v>
      </c>
      <c r="D42" s="22" t="s">
        <v>61</v>
      </c>
      <c r="E42" s="21">
        <v>194</v>
      </c>
      <c r="F42" s="21" t="s">
        <v>62</v>
      </c>
      <c r="G42" s="20" t="s">
        <v>63</v>
      </c>
      <c r="H42" s="21" t="s">
        <v>882</v>
      </c>
      <c r="I42" s="23" t="s">
        <v>537</v>
      </c>
      <c r="J42" s="21" t="s">
        <v>538</v>
      </c>
      <c r="K42" s="21">
        <v>23</v>
      </c>
      <c r="L42" s="20" t="s">
        <v>527</v>
      </c>
      <c r="M42" s="22" t="s">
        <v>17</v>
      </c>
      <c r="N42" s="20" t="s">
        <v>16</v>
      </c>
      <c r="O42" s="24" t="s">
        <v>21</v>
      </c>
      <c r="P42" s="21">
        <v>50</v>
      </c>
      <c r="Q42" s="25">
        <v>92</v>
      </c>
      <c r="R42" s="25">
        <v>92</v>
      </c>
      <c r="S42" s="21">
        <v>28</v>
      </c>
      <c r="T42" s="21">
        <f>_xlfn.MINIFS(Tbl_ExecAmendData_Stacked[Fund Type Sort],Tbl_ExecAmendData_Stacked[RowID],Tbl_ExecAmendData_Stacked[[#This Row],[RowID]],Tbl_ExecAmendData_Stacked[Visible],1)</f>
        <v>20</v>
      </c>
      <c r="U42" s="21" t="str">
        <f>IF(Tbl_ExecAmendData_Stacked[[#This Row],[Min Of Fund Type Sort]]=Tbl_ExecAmendData_Stacked[[#This Row],[Fund Type Sort]],"YES","NO")</f>
        <v>NO</v>
      </c>
      <c r="V42" s="21">
        <f>1</f>
        <v>1</v>
      </c>
      <c r="W42" s="21">
        <f>SUBTOTAL(109,Tbl_ExecAmendData_Stacked[[#This Row],[Count]])</f>
        <v>1</v>
      </c>
    </row>
    <row r="43" spans="2:23" ht="45" x14ac:dyDescent="0.25">
      <c r="B43" s="20" t="s">
        <v>60</v>
      </c>
      <c r="C43" s="21">
        <v>4</v>
      </c>
      <c r="D43" s="22" t="s">
        <v>539</v>
      </c>
      <c r="E43" s="21">
        <v>149</v>
      </c>
      <c r="F43" s="21" t="s">
        <v>540</v>
      </c>
      <c r="G43" s="20" t="s">
        <v>541</v>
      </c>
      <c r="H43" s="21" t="s">
        <v>882</v>
      </c>
      <c r="I43" s="23" t="s">
        <v>542</v>
      </c>
      <c r="J43" s="21" t="s">
        <v>543</v>
      </c>
      <c r="K43" s="21">
        <v>24</v>
      </c>
      <c r="L43" s="20" t="s">
        <v>659</v>
      </c>
      <c r="M43" s="22" t="s">
        <v>28</v>
      </c>
      <c r="N43" s="20" t="s">
        <v>660</v>
      </c>
      <c r="O43" s="24" t="s">
        <v>28</v>
      </c>
      <c r="P43" s="21">
        <v>15</v>
      </c>
      <c r="Q43" s="25">
        <v>0</v>
      </c>
      <c r="R43" s="25">
        <v>0</v>
      </c>
      <c r="S43" s="21">
        <v>29</v>
      </c>
      <c r="T43" s="21">
        <f>_xlfn.MINIFS(Tbl_ExecAmendData_Stacked[Fund Type Sort],Tbl_ExecAmendData_Stacked[RowID],Tbl_ExecAmendData_Stacked[[#This Row],[RowID]],Tbl_ExecAmendData_Stacked[Visible],1)</f>
        <v>15</v>
      </c>
      <c r="U43" s="21" t="str">
        <f>IF(Tbl_ExecAmendData_Stacked[[#This Row],[Min Of Fund Type Sort]]=Tbl_ExecAmendData_Stacked[[#This Row],[Fund Type Sort]],"YES","NO")</f>
        <v>YES</v>
      </c>
      <c r="V43" s="21">
        <f>1</f>
        <v>1</v>
      </c>
      <c r="W43" s="21">
        <f>SUBTOTAL(109,Tbl_ExecAmendData_Stacked[[#This Row],[Count]])</f>
        <v>1</v>
      </c>
    </row>
    <row r="44" spans="2:23" ht="60" x14ac:dyDescent="0.25">
      <c r="B44" s="20" t="s">
        <v>60</v>
      </c>
      <c r="C44" s="21">
        <v>4</v>
      </c>
      <c r="D44" s="22" t="s">
        <v>65</v>
      </c>
      <c r="E44" s="21">
        <v>132</v>
      </c>
      <c r="F44" s="21" t="s">
        <v>66</v>
      </c>
      <c r="G44" s="20" t="s">
        <v>67</v>
      </c>
      <c r="H44" s="21" t="s">
        <v>882</v>
      </c>
      <c r="I44" s="23" t="s">
        <v>68</v>
      </c>
      <c r="J44" s="21" t="s">
        <v>69</v>
      </c>
      <c r="K44" s="21">
        <v>25</v>
      </c>
      <c r="L44" s="20" t="s">
        <v>70</v>
      </c>
      <c r="M44" s="22" t="s">
        <v>17</v>
      </c>
      <c r="N44" s="20" t="s">
        <v>71</v>
      </c>
      <c r="O44" s="24" t="s">
        <v>18</v>
      </c>
      <c r="P44" s="21">
        <v>20</v>
      </c>
      <c r="Q44" s="25">
        <v>-200000</v>
      </c>
      <c r="R44" s="25">
        <v>0</v>
      </c>
      <c r="S44" s="21">
        <v>30</v>
      </c>
      <c r="T44" s="21">
        <f>_xlfn.MINIFS(Tbl_ExecAmendData_Stacked[Fund Type Sort],Tbl_ExecAmendData_Stacked[RowID],Tbl_ExecAmendData_Stacked[[#This Row],[RowID]],Tbl_ExecAmendData_Stacked[Visible],1)</f>
        <v>20</v>
      </c>
      <c r="U44" s="21" t="str">
        <f>IF(Tbl_ExecAmendData_Stacked[[#This Row],[Min Of Fund Type Sort]]=Tbl_ExecAmendData_Stacked[[#This Row],[Fund Type Sort]],"YES","NO")</f>
        <v>YES</v>
      </c>
      <c r="V44" s="21">
        <f>1</f>
        <v>1</v>
      </c>
      <c r="W44" s="21">
        <f>SUBTOTAL(109,Tbl_ExecAmendData_Stacked[[#This Row],[Count]])</f>
        <v>1</v>
      </c>
    </row>
    <row r="45" spans="2:23" ht="45" x14ac:dyDescent="0.25">
      <c r="B45" s="20" t="s">
        <v>60</v>
      </c>
      <c r="C45" s="21">
        <v>4</v>
      </c>
      <c r="D45" s="22" t="s">
        <v>65</v>
      </c>
      <c r="E45" s="21">
        <v>132</v>
      </c>
      <c r="F45" s="21" t="s">
        <v>66</v>
      </c>
      <c r="G45" s="20" t="s">
        <v>67</v>
      </c>
      <c r="H45" s="21" t="s">
        <v>882</v>
      </c>
      <c r="I45" s="23" t="s">
        <v>68</v>
      </c>
      <c r="J45" s="21" t="s">
        <v>69</v>
      </c>
      <c r="K45" s="21">
        <v>26</v>
      </c>
      <c r="L45" s="20" t="s">
        <v>634</v>
      </c>
      <c r="M45" s="22" t="s">
        <v>28</v>
      </c>
      <c r="N45" s="20" t="s">
        <v>635</v>
      </c>
      <c r="O45" s="24" t="s">
        <v>28</v>
      </c>
      <c r="P45" s="21">
        <v>15</v>
      </c>
      <c r="Q45" s="25">
        <v>0</v>
      </c>
      <c r="R45" s="25">
        <v>0</v>
      </c>
      <c r="S45" s="21">
        <v>31</v>
      </c>
      <c r="T45" s="21">
        <f>_xlfn.MINIFS(Tbl_ExecAmendData_Stacked[Fund Type Sort],Tbl_ExecAmendData_Stacked[RowID],Tbl_ExecAmendData_Stacked[[#This Row],[RowID]],Tbl_ExecAmendData_Stacked[Visible],1)</f>
        <v>15</v>
      </c>
      <c r="U45" s="21" t="str">
        <f>IF(Tbl_ExecAmendData_Stacked[[#This Row],[Min Of Fund Type Sort]]=Tbl_ExecAmendData_Stacked[[#This Row],[Fund Type Sort]],"YES","NO")</f>
        <v>YES</v>
      </c>
      <c r="V45" s="21">
        <f>1</f>
        <v>1</v>
      </c>
      <c r="W45" s="21">
        <f>SUBTOTAL(109,Tbl_ExecAmendData_Stacked[[#This Row],[Count]])</f>
        <v>1</v>
      </c>
    </row>
    <row r="46" spans="2:23" ht="105" x14ac:dyDescent="0.25">
      <c r="B46" s="20" t="s">
        <v>72</v>
      </c>
      <c r="C46" s="21">
        <v>5</v>
      </c>
      <c r="D46" s="22" t="s">
        <v>73</v>
      </c>
      <c r="E46" s="21">
        <v>301</v>
      </c>
      <c r="F46" s="21" t="s">
        <v>74</v>
      </c>
      <c r="G46" s="20" t="s">
        <v>75</v>
      </c>
      <c r="H46" s="21" t="s">
        <v>882</v>
      </c>
      <c r="I46" s="23" t="s">
        <v>76</v>
      </c>
      <c r="J46" s="21" t="s">
        <v>77</v>
      </c>
      <c r="K46" s="21">
        <v>27</v>
      </c>
      <c r="L46" s="20" t="s">
        <v>85</v>
      </c>
      <c r="M46" s="22" t="s">
        <v>17</v>
      </c>
      <c r="N46" s="20" t="s">
        <v>908</v>
      </c>
      <c r="O46" s="24" t="s">
        <v>18</v>
      </c>
      <c r="P46" s="21">
        <v>20</v>
      </c>
      <c r="Q46" s="25">
        <v>-485000</v>
      </c>
      <c r="R46" s="25">
        <v>-485000</v>
      </c>
      <c r="S46" s="21">
        <v>34</v>
      </c>
      <c r="T46" s="21">
        <f>_xlfn.MINIFS(Tbl_ExecAmendData_Stacked[Fund Type Sort],Tbl_ExecAmendData_Stacked[RowID],Tbl_ExecAmendData_Stacked[[#This Row],[RowID]],Tbl_ExecAmendData_Stacked[Visible],1)</f>
        <v>20</v>
      </c>
      <c r="U46" s="21" t="str">
        <f>IF(Tbl_ExecAmendData_Stacked[[#This Row],[Min Of Fund Type Sort]]=Tbl_ExecAmendData_Stacked[[#This Row],[Fund Type Sort]],"YES","NO")</f>
        <v>YES</v>
      </c>
      <c r="V46" s="21">
        <f>1</f>
        <v>1</v>
      </c>
      <c r="W46" s="21">
        <f>SUBTOTAL(109,Tbl_ExecAmendData_Stacked[[#This Row],[Count]])</f>
        <v>1</v>
      </c>
    </row>
    <row r="47" spans="2:23" ht="45" x14ac:dyDescent="0.25">
      <c r="B47" s="20" t="s">
        <v>72</v>
      </c>
      <c r="C47" s="21">
        <v>5</v>
      </c>
      <c r="D47" s="22" t="s">
        <v>73</v>
      </c>
      <c r="E47" s="21">
        <v>301</v>
      </c>
      <c r="F47" s="21" t="s">
        <v>74</v>
      </c>
      <c r="G47" s="20" t="s">
        <v>75</v>
      </c>
      <c r="H47" s="21" t="s">
        <v>882</v>
      </c>
      <c r="I47" s="23" t="s">
        <v>76</v>
      </c>
      <c r="J47" s="21" t="s">
        <v>77</v>
      </c>
      <c r="K47" s="21">
        <v>27</v>
      </c>
      <c r="L47" s="20" t="s">
        <v>85</v>
      </c>
      <c r="M47" s="22" t="s">
        <v>17</v>
      </c>
      <c r="N47" s="20" t="s">
        <v>16</v>
      </c>
      <c r="O47" s="24" t="s">
        <v>21</v>
      </c>
      <c r="P47" s="21">
        <v>50</v>
      </c>
      <c r="Q47" s="25">
        <v>-1</v>
      </c>
      <c r="R47" s="25">
        <v>-1</v>
      </c>
      <c r="S47" s="21">
        <v>34</v>
      </c>
      <c r="T47" s="21">
        <f>_xlfn.MINIFS(Tbl_ExecAmendData_Stacked[Fund Type Sort],Tbl_ExecAmendData_Stacked[RowID],Tbl_ExecAmendData_Stacked[[#This Row],[RowID]],Tbl_ExecAmendData_Stacked[Visible],1)</f>
        <v>20</v>
      </c>
      <c r="U47" s="21" t="str">
        <f>IF(Tbl_ExecAmendData_Stacked[[#This Row],[Min Of Fund Type Sort]]=Tbl_ExecAmendData_Stacked[[#This Row],[Fund Type Sort]],"YES","NO")</f>
        <v>NO</v>
      </c>
      <c r="V47" s="21">
        <f>1</f>
        <v>1</v>
      </c>
      <c r="W47" s="21">
        <f>SUBTOTAL(109,Tbl_ExecAmendData_Stacked[[#This Row],[Count]])</f>
        <v>1</v>
      </c>
    </row>
    <row r="48" spans="2:23" ht="75" x14ac:dyDescent="0.25">
      <c r="B48" s="20" t="s">
        <v>72</v>
      </c>
      <c r="C48" s="21">
        <v>5</v>
      </c>
      <c r="D48" s="22" t="s">
        <v>73</v>
      </c>
      <c r="E48" s="21">
        <v>301</v>
      </c>
      <c r="F48" s="21" t="s">
        <v>74</v>
      </c>
      <c r="G48" s="20" t="s">
        <v>75</v>
      </c>
      <c r="H48" s="21" t="s">
        <v>882</v>
      </c>
      <c r="I48" s="23" t="s">
        <v>78</v>
      </c>
      <c r="J48" s="21" t="s">
        <v>79</v>
      </c>
      <c r="K48" s="21">
        <v>28</v>
      </c>
      <c r="L48" s="20" t="s">
        <v>848</v>
      </c>
      <c r="M48" s="22" t="s">
        <v>17</v>
      </c>
      <c r="N48" s="20" t="s">
        <v>909</v>
      </c>
      <c r="O48" s="24" t="s">
        <v>18</v>
      </c>
      <c r="P48" s="21">
        <v>20</v>
      </c>
      <c r="Q48" s="25">
        <v>-273243</v>
      </c>
      <c r="R48" s="25">
        <v>-273243</v>
      </c>
      <c r="S48" s="21">
        <v>35</v>
      </c>
      <c r="T48" s="21">
        <f>_xlfn.MINIFS(Tbl_ExecAmendData_Stacked[Fund Type Sort],Tbl_ExecAmendData_Stacked[RowID],Tbl_ExecAmendData_Stacked[[#This Row],[RowID]],Tbl_ExecAmendData_Stacked[Visible],1)</f>
        <v>20</v>
      </c>
      <c r="U48" s="21" t="str">
        <f>IF(Tbl_ExecAmendData_Stacked[[#This Row],[Min Of Fund Type Sort]]=Tbl_ExecAmendData_Stacked[[#This Row],[Fund Type Sort]],"YES","NO")</f>
        <v>YES</v>
      </c>
      <c r="V48" s="21">
        <f>1</f>
        <v>1</v>
      </c>
      <c r="W48" s="21">
        <f>SUBTOTAL(109,Tbl_ExecAmendData_Stacked[[#This Row],[Count]])</f>
        <v>1</v>
      </c>
    </row>
    <row r="49" spans="2:23" ht="45" x14ac:dyDescent="0.25">
      <c r="B49" s="20" t="s">
        <v>72</v>
      </c>
      <c r="C49" s="21">
        <v>5</v>
      </c>
      <c r="D49" s="22" t="s">
        <v>73</v>
      </c>
      <c r="E49" s="21">
        <v>301</v>
      </c>
      <c r="F49" s="21" t="s">
        <v>74</v>
      </c>
      <c r="G49" s="20" t="s">
        <v>75</v>
      </c>
      <c r="H49" s="21" t="s">
        <v>882</v>
      </c>
      <c r="I49" s="23" t="s">
        <v>78</v>
      </c>
      <c r="J49" s="21" t="s">
        <v>79</v>
      </c>
      <c r="K49" s="21">
        <v>28</v>
      </c>
      <c r="L49" s="20" t="s">
        <v>848</v>
      </c>
      <c r="M49" s="22" t="s">
        <v>17</v>
      </c>
      <c r="N49" s="20" t="s">
        <v>16</v>
      </c>
      <c r="O49" s="24" t="s">
        <v>21</v>
      </c>
      <c r="P49" s="21">
        <v>50</v>
      </c>
      <c r="Q49" s="25">
        <v>-3</v>
      </c>
      <c r="R49" s="25">
        <v>-3</v>
      </c>
      <c r="S49" s="21">
        <v>35</v>
      </c>
      <c r="T49" s="21">
        <f>_xlfn.MINIFS(Tbl_ExecAmendData_Stacked[Fund Type Sort],Tbl_ExecAmendData_Stacked[RowID],Tbl_ExecAmendData_Stacked[[#This Row],[RowID]],Tbl_ExecAmendData_Stacked[Visible],1)</f>
        <v>20</v>
      </c>
      <c r="U49" s="21" t="str">
        <f>IF(Tbl_ExecAmendData_Stacked[[#This Row],[Min Of Fund Type Sort]]=Tbl_ExecAmendData_Stacked[[#This Row],[Fund Type Sort]],"YES","NO")</f>
        <v>NO</v>
      </c>
      <c r="V49" s="21">
        <f>1</f>
        <v>1</v>
      </c>
      <c r="W49" s="21">
        <f>SUBTOTAL(109,Tbl_ExecAmendData_Stacked[[#This Row],[Count]])</f>
        <v>1</v>
      </c>
    </row>
    <row r="50" spans="2:23" ht="120" x14ac:dyDescent="0.25">
      <c r="B50" s="20" t="s">
        <v>72</v>
      </c>
      <c r="C50" s="21">
        <v>5</v>
      </c>
      <c r="D50" s="22" t="s">
        <v>80</v>
      </c>
      <c r="E50" s="21">
        <v>411</v>
      </c>
      <c r="F50" s="21" t="s">
        <v>81</v>
      </c>
      <c r="G50" s="20" t="s">
        <v>82</v>
      </c>
      <c r="H50" s="21" t="s">
        <v>882</v>
      </c>
      <c r="I50" s="23" t="s">
        <v>83</v>
      </c>
      <c r="J50" s="21" t="s">
        <v>84</v>
      </c>
      <c r="K50" s="21">
        <v>29</v>
      </c>
      <c r="L50" s="20" t="s">
        <v>85</v>
      </c>
      <c r="M50" s="22" t="s">
        <v>17</v>
      </c>
      <c r="N50" s="20" t="s">
        <v>773</v>
      </c>
      <c r="O50" s="24" t="s">
        <v>18</v>
      </c>
      <c r="P50" s="21">
        <v>20</v>
      </c>
      <c r="Q50" s="25">
        <v>-940000</v>
      </c>
      <c r="R50" s="25">
        <v>-940000</v>
      </c>
      <c r="S50" s="21">
        <v>36</v>
      </c>
      <c r="T50" s="21">
        <f>_xlfn.MINIFS(Tbl_ExecAmendData_Stacked[Fund Type Sort],Tbl_ExecAmendData_Stacked[RowID],Tbl_ExecAmendData_Stacked[[#This Row],[RowID]],Tbl_ExecAmendData_Stacked[Visible],1)</f>
        <v>20</v>
      </c>
      <c r="U50" s="21" t="str">
        <f>IF(Tbl_ExecAmendData_Stacked[[#This Row],[Min Of Fund Type Sort]]=Tbl_ExecAmendData_Stacked[[#This Row],[Fund Type Sort]],"YES","NO")</f>
        <v>YES</v>
      </c>
      <c r="V50" s="21">
        <f>1</f>
        <v>1</v>
      </c>
      <c r="W50" s="21">
        <f>SUBTOTAL(109,Tbl_ExecAmendData_Stacked[[#This Row],[Count]])</f>
        <v>1</v>
      </c>
    </row>
    <row r="51" spans="2:23" ht="30" x14ac:dyDescent="0.25">
      <c r="B51" s="20" t="s">
        <v>72</v>
      </c>
      <c r="C51" s="21">
        <v>5</v>
      </c>
      <c r="D51" s="22" t="s">
        <v>80</v>
      </c>
      <c r="E51" s="21">
        <v>411</v>
      </c>
      <c r="F51" s="21" t="s">
        <v>81</v>
      </c>
      <c r="G51" s="20" t="s">
        <v>82</v>
      </c>
      <c r="H51" s="21" t="s">
        <v>882</v>
      </c>
      <c r="I51" s="23" t="s">
        <v>83</v>
      </c>
      <c r="J51" s="21" t="s">
        <v>84</v>
      </c>
      <c r="K51" s="21">
        <v>29</v>
      </c>
      <c r="L51" s="20" t="s">
        <v>85</v>
      </c>
      <c r="M51" s="22" t="s">
        <v>17</v>
      </c>
      <c r="N51" s="20" t="s">
        <v>16</v>
      </c>
      <c r="O51" s="24" t="s">
        <v>21</v>
      </c>
      <c r="P51" s="21">
        <v>50</v>
      </c>
      <c r="Q51" s="25">
        <v>-2</v>
      </c>
      <c r="R51" s="25">
        <v>-2</v>
      </c>
      <c r="S51" s="21">
        <v>36</v>
      </c>
      <c r="T51" s="21">
        <f>_xlfn.MINIFS(Tbl_ExecAmendData_Stacked[Fund Type Sort],Tbl_ExecAmendData_Stacked[RowID],Tbl_ExecAmendData_Stacked[[#This Row],[RowID]],Tbl_ExecAmendData_Stacked[Visible],1)</f>
        <v>20</v>
      </c>
      <c r="U51" s="21" t="str">
        <f>IF(Tbl_ExecAmendData_Stacked[[#This Row],[Min Of Fund Type Sort]]=Tbl_ExecAmendData_Stacked[[#This Row],[Fund Type Sort]],"YES","NO")</f>
        <v>NO</v>
      </c>
      <c r="V51" s="21">
        <f>1</f>
        <v>1</v>
      </c>
      <c r="W51" s="21">
        <f>SUBTOTAL(109,Tbl_ExecAmendData_Stacked[[#This Row],[Count]])</f>
        <v>1</v>
      </c>
    </row>
    <row r="52" spans="2:23" ht="30" x14ac:dyDescent="0.25">
      <c r="B52" s="20" t="s">
        <v>86</v>
      </c>
      <c r="C52" s="21">
        <v>6</v>
      </c>
      <c r="D52" s="22" t="s">
        <v>87</v>
      </c>
      <c r="E52" s="21">
        <v>312</v>
      </c>
      <c r="F52" s="21" t="s">
        <v>88</v>
      </c>
      <c r="G52" s="20" t="s">
        <v>89</v>
      </c>
      <c r="H52" s="21" t="s">
        <v>882</v>
      </c>
      <c r="I52" s="23" t="s">
        <v>90</v>
      </c>
      <c r="J52" s="21" t="s">
        <v>91</v>
      </c>
      <c r="K52" s="21">
        <v>30</v>
      </c>
      <c r="L52" s="20" t="s">
        <v>661</v>
      </c>
      <c r="M52" s="22" t="s">
        <v>17</v>
      </c>
      <c r="N52" s="20" t="s">
        <v>662</v>
      </c>
      <c r="O52" s="24" t="s">
        <v>18</v>
      </c>
      <c r="P52" s="21">
        <v>20</v>
      </c>
      <c r="Q52" s="25">
        <v>50000000</v>
      </c>
      <c r="R52" s="25">
        <v>0</v>
      </c>
      <c r="S52" s="21">
        <v>38</v>
      </c>
      <c r="T52" s="21">
        <f>_xlfn.MINIFS(Tbl_ExecAmendData_Stacked[Fund Type Sort],Tbl_ExecAmendData_Stacked[RowID],Tbl_ExecAmendData_Stacked[[#This Row],[RowID]],Tbl_ExecAmendData_Stacked[Visible],1)</f>
        <v>20</v>
      </c>
      <c r="U52" s="21" t="str">
        <f>IF(Tbl_ExecAmendData_Stacked[[#This Row],[Min Of Fund Type Sort]]=Tbl_ExecAmendData_Stacked[[#This Row],[Fund Type Sort]],"YES","NO")</f>
        <v>YES</v>
      </c>
      <c r="V52" s="21">
        <f>1</f>
        <v>1</v>
      </c>
      <c r="W52" s="21">
        <f>SUBTOTAL(109,Tbl_ExecAmendData_Stacked[[#This Row],[Count]])</f>
        <v>1</v>
      </c>
    </row>
    <row r="53" spans="2:23" ht="45" x14ac:dyDescent="0.25">
      <c r="B53" s="20" t="s">
        <v>86</v>
      </c>
      <c r="C53" s="21">
        <v>6</v>
      </c>
      <c r="D53" s="22" t="s">
        <v>87</v>
      </c>
      <c r="E53" s="21">
        <v>312</v>
      </c>
      <c r="F53" s="21" t="s">
        <v>88</v>
      </c>
      <c r="G53" s="20" t="s">
        <v>89</v>
      </c>
      <c r="H53" s="21" t="s">
        <v>882</v>
      </c>
      <c r="I53" s="23" t="s">
        <v>90</v>
      </c>
      <c r="J53" s="21" t="s">
        <v>91</v>
      </c>
      <c r="K53" s="21">
        <v>31</v>
      </c>
      <c r="L53" s="20" t="s">
        <v>910</v>
      </c>
      <c r="M53" s="22" t="s">
        <v>17</v>
      </c>
      <c r="N53" s="20" t="s">
        <v>663</v>
      </c>
      <c r="O53" s="24" t="s">
        <v>18</v>
      </c>
      <c r="P53" s="21">
        <v>20</v>
      </c>
      <c r="Q53" s="25">
        <v>1000000</v>
      </c>
      <c r="R53" s="25">
        <v>0</v>
      </c>
      <c r="S53" s="21">
        <v>39</v>
      </c>
      <c r="T53" s="21">
        <f>_xlfn.MINIFS(Tbl_ExecAmendData_Stacked[Fund Type Sort],Tbl_ExecAmendData_Stacked[RowID],Tbl_ExecAmendData_Stacked[[#This Row],[RowID]],Tbl_ExecAmendData_Stacked[Visible],1)</f>
        <v>20</v>
      </c>
      <c r="U53" s="21" t="str">
        <f>IF(Tbl_ExecAmendData_Stacked[[#This Row],[Min Of Fund Type Sort]]=Tbl_ExecAmendData_Stacked[[#This Row],[Fund Type Sort]],"YES","NO")</f>
        <v>YES</v>
      </c>
      <c r="V53" s="21">
        <f>1</f>
        <v>1</v>
      </c>
      <c r="W53" s="21">
        <f>SUBTOTAL(109,Tbl_ExecAmendData_Stacked[[#This Row],[Count]])</f>
        <v>1</v>
      </c>
    </row>
    <row r="54" spans="2:23" ht="60" x14ac:dyDescent="0.25">
      <c r="B54" s="20" t="s">
        <v>86</v>
      </c>
      <c r="C54" s="21">
        <v>6</v>
      </c>
      <c r="D54" s="22" t="s">
        <v>92</v>
      </c>
      <c r="E54" s="21">
        <v>165</v>
      </c>
      <c r="F54" s="21" t="s">
        <v>93</v>
      </c>
      <c r="G54" s="20" t="s">
        <v>94</v>
      </c>
      <c r="H54" s="21" t="s">
        <v>882</v>
      </c>
      <c r="I54" s="23" t="s">
        <v>95</v>
      </c>
      <c r="J54" s="21" t="s">
        <v>96</v>
      </c>
      <c r="K54" s="21">
        <v>32</v>
      </c>
      <c r="L54" s="20" t="s">
        <v>774</v>
      </c>
      <c r="M54" s="22" t="s">
        <v>28</v>
      </c>
      <c r="N54" s="20" t="s">
        <v>775</v>
      </c>
      <c r="O54" s="24" t="s">
        <v>28</v>
      </c>
      <c r="P54" s="21">
        <v>15</v>
      </c>
      <c r="Q54" s="25">
        <v>0</v>
      </c>
      <c r="R54" s="25">
        <v>0</v>
      </c>
      <c r="S54" s="21">
        <v>40</v>
      </c>
      <c r="T54" s="21">
        <f>_xlfn.MINIFS(Tbl_ExecAmendData_Stacked[Fund Type Sort],Tbl_ExecAmendData_Stacked[RowID],Tbl_ExecAmendData_Stacked[[#This Row],[RowID]],Tbl_ExecAmendData_Stacked[Visible],1)</f>
        <v>15</v>
      </c>
      <c r="U54" s="21" t="str">
        <f>IF(Tbl_ExecAmendData_Stacked[[#This Row],[Min Of Fund Type Sort]]=Tbl_ExecAmendData_Stacked[[#This Row],[Fund Type Sort]],"YES","NO")</f>
        <v>YES</v>
      </c>
      <c r="V54" s="21">
        <f>1</f>
        <v>1</v>
      </c>
      <c r="W54" s="21">
        <f>SUBTOTAL(109,Tbl_ExecAmendData_Stacked[[#This Row],[Count]])</f>
        <v>1</v>
      </c>
    </row>
    <row r="55" spans="2:23" ht="90" x14ac:dyDescent="0.25">
      <c r="B55" s="20" t="s">
        <v>86</v>
      </c>
      <c r="C55" s="21">
        <v>6</v>
      </c>
      <c r="D55" s="22" t="s">
        <v>92</v>
      </c>
      <c r="E55" s="21">
        <v>165</v>
      </c>
      <c r="F55" s="21" t="s">
        <v>93</v>
      </c>
      <c r="G55" s="20" t="s">
        <v>94</v>
      </c>
      <c r="H55" s="21" t="s">
        <v>882</v>
      </c>
      <c r="I55" s="23" t="s">
        <v>95</v>
      </c>
      <c r="J55" s="21" t="s">
        <v>96</v>
      </c>
      <c r="K55" s="21">
        <v>33</v>
      </c>
      <c r="L55" s="20" t="s">
        <v>849</v>
      </c>
      <c r="M55" s="22" t="s">
        <v>28</v>
      </c>
      <c r="N55" s="20" t="s">
        <v>911</v>
      </c>
      <c r="O55" s="24" t="s">
        <v>28</v>
      </c>
      <c r="P55" s="21">
        <v>15</v>
      </c>
      <c r="Q55" s="25">
        <v>0</v>
      </c>
      <c r="R55" s="25">
        <v>0</v>
      </c>
      <c r="S55" s="21">
        <v>41</v>
      </c>
      <c r="T55" s="21">
        <f>_xlfn.MINIFS(Tbl_ExecAmendData_Stacked[Fund Type Sort],Tbl_ExecAmendData_Stacked[RowID],Tbl_ExecAmendData_Stacked[[#This Row],[RowID]],Tbl_ExecAmendData_Stacked[Visible],1)</f>
        <v>15</v>
      </c>
      <c r="U55" s="21" t="str">
        <f>IF(Tbl_ExecAmendData_Stacked[[#This Row],[Min Of Fund Type Sort]]=Tbl_ExecAmendData_Stacked[[#This Row],[Fund Type Sort]],"YES","NO")</f>
        <v>YES</v>
      </c>
      <c r="V55" s="21">
        <f>1</f>
        <v>1</v>
      </c>
      <c r="W55" s="21">
        <f>SUBTOTAL(109,Tbl_ExecAmendData_Stacked[[#This Row],[Count]])</f>
        <v>1</v>
      </c>
    </row>
    <row r="56" spans="2:23" ht="60" x14ac:dyDescent="0.25">
      <c r="B56" s="20" t="s">
        <v>86</v>
      </c>
      <c r="C56" s="21">
        <v>6</v>
      </c>
      <c r="D56" s="22" t="s">
        <v>92</v>
      </c>
      <c r="E56" s="21">
        <v>165</v>
      </c>
      <c r="F56" s="21" t="s">
        <v>93</v>
      </c>
      <c r="G56" s="20" t="s">
        <v>94</v>
      </c>
      <c r="H56" s="21" t="s">
        <v>882</v>
      </c>
      <c r="I56" s="23" t="s">
        <v>95</v>
      </c>
      <c r="J56" s="21" t="s">
        <v>96</v>
      </c>
      <c r="K56" s="21">
        <v>34</v>
      </c>
      <c r="L56" s="20" t="s">
        <v>912</v>
      </c>
      <c r="M56" s="22" t="s">
        <v>17</v>
      </c>
      <c r="N56" s="20" t="s">
        <v>913</v>
      </c>
      <c r="O56" s="24" t="s">
        <v>18</v>
      </c>
      <c r="P56" s="21">
        <v>20</v>
      </c>
      <c r="Q56" s="25">
        <v>-150000</v>
      </c>
      <c r="R56" s="25">
        <v>-150000</v>
      </c>
      <c r="S56" s="21">
        <v>43</v>
      </c>
      <c r="T56" s="21">
        <f>_xlfn.MINIFS(Tbl_ExecAmendData_Stacked[Fund Type Sort],Tbl_ExecAmendData_Stacked[RowID],Tbl_ExecAmendData_Stacked[[#This Row],[RowID]],Tbl_ExecAmendData_Stacked[Visible],1)</f>
        <v>20</v>
      </c>
      <c r="U56" s="21" t="str">
        <f>IF(Tbl_ExecAmendData_Stacked[[#This Row],[Min Of Fund Type Sort]]=Tbl_ExecAmendData_Stacked[[#This Row],[Fund Type Sort]],"YES","NO")</f>
        <v>YES</v>
      </c>
      <c r="V56" s="21">
        <f>1</f>
        <v>1</v>
      </c>
      <c r="W56" s="21">
        <f>SUBTOTAL(109,Tbl_ExecAmendData_Stacked[[#This Row],[Count]])</f>
        <v>1</v>
      </c>
    </row>
    <row r="57" spans="2:23" ht="45" x14ac:dyDescent="0.25">
      <c r="B57" s="20" t="s">
        <v>86</v>
      </c>
      <c r="C57" s="21">
        <v>6</v>
      </c>
      <c r="D57" s="22" t="s">
        <v>92</v>
      </c>
      <c r="E57" s="21">
        <v>165</v>
      </c>
      <c r="F57" s="21" t="s">
        <v>93</v>
      </c>
      <c r="G57" s="20" t="s">
        <v>94</v>
      </c>
      <c r="H57" s="21" t="s">
        <v>882</v>
      </c>
      <c r="I57" s="23" t="s">
        <v>95</v>
      </c>
      <c r="J57" s="21" t="s">
        <v>96</v>
      </c>
      <c r="K57" s="21">
        <v>35</v>
      </c>
      <c r="L57" s="20" t="s">
        <v>914</v>
      </c>
      <c r="M57" s="22" t="s">
        <v>17</v>
      </c>
      <c r="N57" s="20" t="s">
        <v>915</v>
      </c>
      <c r="O57" s="24" t="s">
        <v>18</v>
      </c>
      <c r="P57" s="21">
        <v>20</v>
      </c>
      <c r="Q57" s="25">
        <v>-150000</v>
      </c>
      <c r="R57" s="25">
        <v>-150000</v>
      </c>
      <c r="S57" s="21">
        <v>44</v>
      </c>
      <c r="T57" s="21">
        <f>_xlfn.MINIFS(Tbl_ExecAmendData_Stacked[Fund Type Sort],Tbl_ExecAmendData_Stacked[RowID],Tbl_ExecAmendData_Stacked[[#This Row],[RowID]],Tbl_ExecAmendData_Stacked[Visible],1)</f>
        <v>20</v>
      </c>
      <c r="U57" s="21" t="str">
        <f>IF(Tbl_ExecAmendData_Stacked[[#This Row],[Min Of Fund Type Sort]]=Tbl_ExecAmendData_Stacked[[#This Row],[Fund Type Sort]],"YES","NO")</f>
        <v>YES</v>
      </c>
      <c r="V57" s="21">
        <f>1</f>
        <v>1</v>
      </c>
      <c r="W57" s="21">
        <f>SUBTOTAL(109,Tbl_ExecAmendData_Stacked[[#This Row],[Count]])</f>
        <v>1</v>
      </c>
    </row>
    <row r="58" spans="2:23" ht="60" x14ac:dyDescent="0.25">
      <c r="B58" s="20" t="s">
        <v>86</v>
      </c>
      <c r="C58" s="21">
        <v>6</v>
      </c>
      <c r="D58" s="22" t="s">
        <v>92</v>
      </c>
      <c r="E58" s="21">
        <v>165</v>
      </c>
      <c r="F58" s="21" t="s">
        <v>93</v>
      </c>
      <c r="G58" s="20" t="s">
        <v>94</v>
      </c>
      <c r="H58" s="21" t="s">
        <v>882</v>
      </c>
      <c r="I58" s="23" t="s">
        <v>97</v>
      </c>
      <c r="J58" s="21" t="s">
        <v>98</v>
      </c>
      <c r="K58" s="21">
        <v>36</v>
      </c>
      <c r="L58" s="20" t="s">
        <v>664</v>
      </c>
      <c r="M58" s="22" t="s">
        <v>17</v>
      </c>
      <c r="N58" s="20" t="s">
        <v>924</v>
      </c>
      <c r="O58" s="24" t="s">
        <v>18</v>
      </c>
      <c r="P58" s="21">
        <v>20</v>
      </c>
      <c r="Q58" s="25">
        <v>-1000000</v>
      </c>
      <c r="R58" s="25">
        <v>0</v>
      </c>
      <c r="S58" s="21">
        <v>47</v>
      </c>
      <c r="T58" s="21">
        <f>_xlfn.MINIFS(Tbl_ExecAmendData_Stacked[Fund Type Sort],Tbl_ExecAmendData_Stacked[RowID],Tbl_ExecAmendData_Stacked[[#This Row],[RowID]],Tbl_ExecAmendData_Stacked[Visible],1)</f>
        <v>20</v>
      </c>
      <c r="U58" s="21" t="str">
        <f>IF(Tbl_ExecAmendData_Stacked[[#This Row],[Min Of Fund Type Sort]]=Tbl_ExecAmendData_Stacked[[#This Row],[Fund Type Sort]],"YES","NO")</f>
        <v>YES</v>
      </c>
      <c r="V58" s="21">
        <f>1</f>
        <v>1</v>
      </c>
      <c r="W58" s="21">
        <f>SUBTOTAL(109,Tbl_ExecAmendData_Stacked[[#This Row],[Count]])</f>
        <v>1</v>
      </c>
    </row>
    <row r="59" spans="2:23" ht="180" x14ac:dyDescent="0.25">
      <c r="B59" s="20" t="s">
        <v>86</v>
      </c>
      <c r="C59" s="21">
        <v>6</v>
      </c>
      <c r="D59" s="22" t="s">
        <v>92</v>
      </c>
      <c r="E59" s="21">
        <v>165</v>
      </c>
      <c r="F59" s="21" t="s">
        <v>93</v>
      </c>
      <c r="G59" s="20" t="s">
        <v>94</v>
      </c>
      <c r="H59" s="21" t="s">
        <v>882</v>
      </c>
      <c r="I59" s="23" t="s">
        <v>97</v>
      </c>
      <c r="J59" s="21" t="s">
        <v>98</v>
      </c>
      <c r="K59" s="21">
        <v>37</v>
      </c>
      <c r="L59" s="20" t="s">
        <v>665</v>
      </c>
      <c r="M59" s="22" t="s">
        <v>17</v>
      </c>
      <c r="N59" s="20" t="s">
        <v>666</v>
      </c>
      <c r="O59" s="24" t="s">
        <v>18</v>
      </c>
      <c r="P59" s="21">
        <v>20</v>
      </c>
      <c r="Q59" s="25">
        <v>1000000</v>
      </c>
      <c r="R59" s="25">
        <v>-4000000</v>
      </c>
      <c r="S59" s="21">
        <v>48</v>
      </c>
      <c r="T59" s="21">
        <f>_xlfn.MINIFS(Tbl_ExecAmendData_Stacked[Fund Type Sort],Tbl_ExecAmendData_Stacked[RowID],Tbl_ExecAmendData_Stacked[[#This Row],[RowID]],Tbl_ExecAmendData_Stacked[Visible],1)</f>
        <v>20</v>
      </c>
      <c r="U59" s="21" t="str">
        <f>IF(Tbl_ExecAmendData_Stacked[[#This Row],[Min Of Fund Type Sort]]=Tbl_ExecAmendData_Stacked[[#This Row],[Fund Type Sort]],"YES","NO")</f>
        <v>YES</v>
      </c>
      <c r="V59" s="21">
        <f>1</f>
        <v>1</v>
      </c>
      <c r="W59" s="21">
        <f>SUBTOTAL(109,Tbl_ExecAmendData_Stacked[[#This Row],[Count]])</f>
        <v>1</v>
      </c>
    </row>
    <row r="60" spans="2:23" ht="150" x14ac:dyDescent="0.25">
      <c r="B60" s="20" t="s">
        <v>86</v>
      </c>
      <c r="C60" s="21">
        <v>6</v>
      </c>
      <c r="D60" s="22" t="s">
        <v>92</v>
      </c>
      <c r="E60" s="21">
        <v>165</v>
      </c>
      <c r="F60" s="21" t="s">
        <v>93</v>
      </c>
      <c r="G60" s="20" t="s">
        <v>94</v>
      </c>
      <c r="H60" s="21" t="s">
        <v>882</v>
      </c>
      <c r="I60" s="23" t="s">
        <v>99</v>
      </c>
      <c r="J60" s="21" t="s">
        <v>100</v>
      </c>
      <c r="K60" s="21">
        <v>38</v>
      </c>
      <c r="L60" s="20" t="s">
        <v>916</v>
      </c>
      <c r="M60" s="22" t="s">
        <v>17</v>
      </c>
      <c r="N60" s="20" t="s">
        <v>667</v>
      </c>
      <c r="O60" s="24" t="s">
        <v>18</v>
      </c>
      <c r="P60" s="21">
        <v>20</v>
      </c>
      <c r="Q60" s="25">
        <v>-1000000</v>
      </c>
      <c r="R60" s="25">
        <v>0</v>
      </c>
      <c r="S60" s="21">
        <v>50</v>
      </c>
      <c r="T60" s="21">
        <f>_xlfn.MINIFS(Tbl_ExecAmendData_Stacked[Fund Type Sort],Tbl_ExecAmendData_Stacked[RowID],Tbl_ExecAmendData_Stacked[[#This Row],[RowID]],Tbl_ExecAmendData_Stacked[Visible],1)</f>
        <v>20</v>
      </c>
      <c r="U60" s="21" t="str">
        <f>IF(Tbl_ExecAmendData_Stacked[[#This Row],[Min Of Fund Type Sort]]=Tbl_ExecAmendData_Stacked[[#This Row],[Fund Type Sort]],"YES","NO")</f>
        <v>YES</v>
      </c>
      <c r="V60" s="21">
        <f>1</f>
        <v>1</v>
      </c>
      <c r="W60" s="21">
        <f>SUBTOTAL(109,Tbl_ExecAmendData_Stacked[[#This Row],[Count]])</f>
        <v>1</v>
      </c>
    </row>
    <row r="61" spans="2:23" ht="60" x14ac:dyDescent="0.25">
      <c r="B61" s="20" t="s">
        <v>86</v>
      </c>
      <c r="C61" s="21">
        <v>6</v>
      </c>
      <c r="D61" s="22" t="s">
        <v>642</v>
      </c>
      <c r="E61" s="21">
        <v>350</v>
      </c>
      <c r="F61" s="21" t="s">
        <v>643</v>
      </c>
      <c r="G61" s="20" t="s">
        <v>644</v>
      </c>
      <c r="H61" s="21" t="s">
        <v>882</v>
      </c>
      <c r="I61" s="23" t="s">
        <v>645</v>
      </c>
      <c r="J61" s="21" t="s">
        <v>646</v>
      </c>
      <c r="K61" s="21">
        <v>39</v>
      </c>
      <c r="L61" s="20" t="s">
        <v>852</v>
      </c>
      <c r="M61" s="22" t="s">
        <v>17</v>
      </c>
      <c r="N61" s="20" t="s">
        <v>809</v>
      </c>
      <c r="O61" s="24" t="s">
        <v>18</v>
      </c>
      <c r="P61" s="21">
        <v>20</v>
      </c>
      <c r="Q61" s="25">
        <v>-799202</v>
      </c>
      <c r="R61" s="25">
        <v>-598403</v>
      </c>
      <c r="S61" s="21">
        <v>51</v>
      </c>
      <c r="T61" s="21">
        <f>_xlfn.MINIFS(Tbl_ExecAmendData_Stacked[Fund Type Sort],Tbl_ExecAmendData_Stacked[RowID],Tbl_ExecAmendData_Stacked[[#This Row],[RowID]],Tbl_ExecAmendData_Stacked[Visible],1)</f>
        <v>20</v>
      </c>
      <c r="U61" s="21" t="str">
        <f>IF(Tbl_ExecAmendData_Stacked[[#This Row],[Min Of Fund Type Sort]]=Tbl_ExecAmendData_Stacked[[#This Row],[Fund Type Sort]],"YES","NO")</f>
        <v>YES</v>
      </c>
      <c r="V61" s="21">
        <f>1</f>
        <v>1</v>
      </c>
      <c r="W61" s="21">
        <f>SUBTOTAL(109,Tbl_ExecAmendData_Stacked[[#This Row],[Count]])</f>
        <v>1</v>
      </c>
    </row>
    <row r="62" spans="2:23" ht="45" x14ac:dyDescent="0.25">
      <c r="B62" s="20" t="s">
        <v>86</v>
      </c>
      <c r="C62" s="21">
        <v>6</v>
      </c>
      <c r="D62" s="22" t="s">
        <v>642</v>
      </c>
      <c r="E62" s="21">
        <v>350</v>
      </c>
      <c r="F62" s="21" t="s">
        <v>643</v>
      </c>
      <c r="G62" s="20" t="s">
        <v>644</v>
      </c>
      <c r="H62" s="21" t="s">
        <v>882</v>
      </c>
      <c r="I62" s="23" t="s">
        <v>645</v>
      </c>
      <c r="J62" s="21" t="s">
        <v>646</v>
      </c>
      <c r="K62" s="21">
        <v>39</v>
      </c>
      <c r="L62" s="20" t="s">
        <v>852</v>
      </c>
      <c r="M62" s="22" t="s">
        <v>17</v>
      </c>
      <c r="N62" s="20" t="s">
        <v>16</v>
      </c>
      <c r="O62" s="24" t="s">
        <v>21</v>
      </c>
      <c r="P62" s="21">
        <v>50</v>
      </c>
      <c r="Q62" s="25">
        <v>-5</v>
      </c>
      <c r="R62" s="25">
        <v>-5</v>
      </c>
      <c r="S62" s="21">
        <v>51</v>
      </c>
      <c r="T62" s="21">
        <f>_xlfn.MINIFS(Tbl_ExecAmendData_Stacked[Fund Type Sort],Tbl_ExecAmendData_Stacked[RowID],Tbl_ExecAmendData_Stacked[[#This Row],[RowID]],Tbl_ExecAmendData_Stacked[Visible],1)</f>
        <v>20</v>
      </c>
      <c r="U62" s="21" t="str">
        <f>IF(Tbl_ExecAmendData_Stacked[[#This Row],[Min Of Fund Type Sort]]=Tbl_ExecAmendData_Stacked[[#This Row],[Fund Type Sort]],"YES","NO")</f>
        <v>NO</v>
      </c>
      <c r="V62" s="21">
        <f>1</f>
        <v>1</v>
      </c>
      <c r="W62" s="21">
        <f>SUBTOTAL(109,Tbl_ExecAmendData_Stacked[[#This Row],[Count]])</f>
        <v>1</v>
      </c>
    </row>
    <row r="63" spans="2:23" ht="60" x14ac:dyDescent="0.25">
      <c r="B63" s="20" t="s">
        <v>86</v>
      </c>
      <c r="C63" s="21">
        <v>6</v>
      </c>
      <c r="D63" s="22" t="s">
        <v>101</v>
      </c>
      <c r="E63" s="21">
        <v>310</v>
      </c>
      <c r="F63" s="21" t="s">
        <v>102</v>
      </c>
      <c r="G63" s="20" t="s">
        <v>103</v>
      </c>
      <c r="H63" s="21" t="s">
        <v>882</v>
      </c>
      <c r="I63" s="23" t="s">
        <v>104</v>
      </c>
      <c r="J63" s="21" t="s">
        <v>105</v>
      </c>
      <c r="K63" s="21">
        <v>40</v>
      </c>
      <c r="L63" s="20" t="s">
        <v>668</v>
      </c>
      <c r="M63" s="22" t="s">
        <v>17</v>
      </c>
      <c r="N63" s="20" t="s">
        <v>925</v>
      </c>
      <c r="O63" s="24" t="s">
        <v>18</v>
      </c>
      <c r="P63" s="21">
        <v>20</v>
      </c>
      <c r="Q63" s="25">
        <v>-200000</v>
      </c>
      <c r="R63" s="25">
        <v>-200000</v>
      </c>
      <c r="S63" s="21">
        <v>52</v>
      </c>
      <c r="T63" s="21">
        <f>_xlfn.MINIFS(Tbl_ExecAmendData_Stacked[Fund Type Sort],Tbl_ExecAmendData_Stacked[RowID],Tbl_ExecAmendData_Stacked[[#This Row],[RowID]],Tbl_ExecAmendData_Stacked[Visible],1)</f>
        <v>20</v>
      </c>
      <c r="U63" s="21" t="str">
        <f>IF(Tbl_ExecAmendData_Stacked[[#This Row],[Min Of Fund Type Sort]]=Tbl_ExecAmendData_Stacked[[#This Row],[Fund Type Sort]],"YES","NO")</f>
        <v>YES</v>
      </c>
      <c r="V63" s="21">
        <f>1</f>
        <v>1</v>
      </c>
      <c r="W63" s="21">
        <f>SUBTOTAL(109,Tbl_ExecAmendData_Stacked[[#This Row],[Count]])</f>
        <v>1</v>
      </c>
    </row>
    <row r="64" spans="2:23" ht="150" x14ac:dyDescent="0.25">
      <c r="B64" s="20" t="s">
        <v>86</v>
      </c>
      <c r="C64" s="21">
        <v>6</v>
      </c>
      <c r="D64" s="22" t="s">
        <v>101</v>
      </c>
      <c r="E64" s="21">
        <v>310</v>
      </c>
      <c r="F64" s="21" t="s">
        <v>102</v>
      </c>
      <c r="G64" s="20" t="s">
        <v>103</v>
      </c>
      <c r="H64" s="21" t="s">
        <v>882</v>
      </c>
      <c r="I64" s="23" t="s">
        <v>104</v>
      </c>
      <c r="J64" s="21" t="s">
        <v>105</v>
      </c>
      <c r="K64" s="21">
        <v>41</v>
      </c>
      <c r="L64" s="20" t="s">
        <v>106</v>
      </c>
      <c r="M64" s="22" t="s">
        <v>17</v>
      </c>
      <c r="N64" s="20" t="s">
        <v>669</v>
      </c>
      <c r="O64" s="24" t="s">
        <v>18</v>
      </c>
      <c r="P64" s="21">
        <v>20</v>
      </c>
      <c r="Q64" s="25">
        <v>-1000000</v>
      </c>
      <c r="R64" s="25">
        <v>0</v>
      </c>
      <c r="S64" s="21">
        <v>53</v>
      </c>
      <c r="T64" s="21">
        <f>_xlfn.MINIFS(Tbl_ExecAmendData_Stacked[Fund Type Sort],Tbl_ExecAmendData_Stacked[RowID],Tbl_ExecAmendData_Stacked[[#This Row],[RowID]],Tbl_ExecAmendData_Stacked[Visible],1)</f>
        <v>20</v>
      </c>
      <c r="U64" s="21" t="str">
        <f>IF(Tbl_ExecAmendData_Stacked[[#This Row],[Min Of Fund Type Sort]]=Tbl_ExecAmendData_Stacked[[#This Row],[Fund Type Sort]],"YES","NO")</f>
        <v>YES</v>
      </c>
      <c r="V64" s="21">
        <f>1</f>
        <v>1</v>
      </c>
      <c r="W64" s="21">
        <f>SUBTOTAL(109,Tbl_ExecAmendData_Stacked[[#This Row],[Count]])</f>
        <v>1</v>
      </c>
    </row>
    <row r="65" spans="2:23" ht="60" x14ac:dyDescent="0.25">
      <c r="B65" s="20" t="s">
        <v>107</v>
      </c>
      <c r="C65" s="21">
        <v>7</v>
      </c>
      <c r="D65" s="22" t="s">
        <v>108</v>
      </c>
      <c r="E65" s="21">
        <v>201</v>
      </c>
      <c r="F65" s="21" t="s">
        <v>109</v>
      </c>
      <c r="G65" s="20" t="s">
        <v>110</v>
      </c>
      <c r="H65" s="21" t="s">
        <v>882</v>
      </c>
      <c r="I65" s="23" t="s">
        <v>111</v>
      </c>
      <c r="J65" s="21" t="s">
        <v>112</v>
      </c>
      <c r="K65" s="21">
        <v>42</v>
      </c>
      <c r="L65" s="20" t="s">
        <v>647</v>
      </c>
      <c r="M65" s="22" t="s">
        <v>28</v>
      </c>
      <c r="N65" s="20" t="s">
        <v>670</v>
      </c>
      <c r="O65" s="24" t="s">
        <v>28</v>
      </c>
      <c r="P65" s="21">
        <v>15</v>
      </c>
      <c r="Q65" s="25">
        <v>0</v>
      </c>
      <c r="R65" s="25">
        <v>0</v>
      </c>
      <c r="S65" s="21">
        <v>59</v>
      </c>
      <c r="T65" s="21">
        <f>_xlfn.MINIFS(Tbl_ExecAmendData_Stacked[Fund Type Sort],Tbl_ExecAmendData_Stacked[RowID],Tbl_ExecAmendData_Stacked[[#This Row],[RowID]],Tbl_ExecAmendData_Stacked[Visible],1)</f>
        <v>15</v>
      </c>
      <c r="U65" s="21" t="str">
        <f>IF(Tbl_ExecAmendData_Stacked[[#This Row],[Min Of Fund Type Sort]]=Tbl_ExecAmendData_Stacked[[#This Row],[Fund Type Sort]],"YES","NO")</f>
        <v>YES</v>
      </c>
      <c r="V65" s="21">
        <f>1</f>
        <v>1</v>
      </c>
      <c r="W65" s="21">
        <f>SUBTOTAL(109,Tbl_ExecAmendData_Stacked[[#This Row],[Count]])</f>
        <v>1</v>
      </c>
    </row>
    <row r="66" spans="2:23" ht="75" x14ac:dyDescent="0.25">
      <c r="B66" s="20" t="s">
        <v>107</v>
      </c>
      <c r="C66" s="21">
        <v>7</v>
      </c>
      <c r="D66" s="22" t="s">
        <v>108</v>
      </c>
      <c r="E66" s="21">
        <v>201</v>
      </c>
      <c r="F66" s="21" t="s">
        <v>109</v>
      </c>
      <c r="G66" s="20" t="s">
        <v>110</v>
      </c>
      <c r="H66" s="21" t="s">
        <v>882</v>
      </c>
      <c r="I66" s="23" t="s">
        <v>111</v>
      </c>
      <c r="J66" s="21" t="s">
        <v>112</v>
      </c>
      <c r="K66" s="21">
        <v>43</v>
      </c>
      <c r="L66" s="20" t="s">
        <v>648</v>
      </c>
      <c r="M66" s="22" t="s">
        <v>28</v>
      </c>
      <c r="N66" s="20" t="s">
        <v>853</v>
      </c>
      <c r="O66" s="24" t="s">
        <v>28</v>
      </c>
      <c r="P66" s="21">
        <v>15</v>
      </c>
      <c r="Q66" s="25">
        <v>0</v>
      </c>
      <c r="R66" s="25">
        <v>0</v>
      </c>
      <c r="S66" s="21">
        <v>60</v>
      </c>
      <c r="T66" s="21">
        <f>_xlfn.MINIFS(Tbl_ExecAmendData_Stacked[Fund Type Sort],Tbl_ExecAmendData_Stacked[RowID],Tbl_ExecAmendData_Stacked[[#This Row],[RowID]],Tbl_ExecAmendData_Stacked[Visible],1)</f>
        <v>15</v>
      </c>
      <c r="U66" s="21" t="str">
        <f>IF(Tbl_ExecAmendData_Stacked[[#This Row],[Min Of Fund Type Sort]]=Tbl_ExecAmendData_Stacked[[#This Row],[Fund Type Sort]],"YES","NO")</f>
        <v>YES</v>
      </c>
      <c r="V66" s="21">
        <f>1</f>
        <v>1</v>
      </c>
      <c r="W66" s="21">
        <f>SUBTOTAL(109,Tbl_ExecAmendData_Stacked[[#This Row],[Count]])</f>
        <v>1</v>
      </c>
    </row>
    <row r="67" spans="2:23" ht="45" x14ac:dyDescent="0.25">
      <c r="B67" s="20" t="s">
        <v>107</v>
      </c>
      <c r="C67" s="21">
        <v>7</v>
      </c>
      <c r="D67" s="22" t="s">
        <v>108</v>
      </c>
      <c r="E67" s="21">
        <v>201</v>
      </c>
      <c r="F67" s="21" t="s">
        <v>109</v>
      </c>
      <c r="G67" s="20" t="s">
        <v>110</v>
      </c>
      <c r="H67" s="21" t="s">
        <v>882</v>
      </c>
      <c r="I67" s="23" t="s">
        <v>111</v>
      </c>
      <c r="J67" s="21" t="s">
        <v>112</v>
      </c>
      <c r="K67" s="21">
        <v>44</v>
      </c>
      <c r="L67" s="20" t="s">
        <v>671</v>
      </c>
      <c r="M67" s="22" t="s">
        <v>17</v>
      </c>
      <c r="N67" s="20" t="s">
        <v>895</v>
      </c>
      <c r="O67" s="24" t="s">
        <v>18</v>
      </c>
      <c r="P67" s="21">
        <v>20</v>
      </c>
      <c r="Q67" s="25">
        <v>-1500000</v>
      </c>
      <c r="R67" s="25">
        <v>-1500000</v>
      </c>
      <c r="S67" s="21">
        <v>61</v>
      </c>
      <c r="T67" s="21">
        <f>_xlfn.MINIFS(Tbl_ExecAmendData_Stacked[Fund Type Sort],Tbl_ExecAmendData_Stacked[RowID],Tbl_ExecAmendData_Stacked[[#This Row],[RowID]],Tbl_ExecAmendData_Stacked[Visible],1)</f>
        <v>20</v>
      </c>
      <c r="U67" s="21" t="str">
        <f>IF(Tbl_ExecAmendData_Stacked[[#This Row],[Min Of Fund Type Sort]]=Tbl_ExecAmendData_Stacked[[#This Row],[Fund Type Sort]],"YES","NO")</f>
        <v>YES</v>
      </c>
      <c r="V67" s="21">
        <f>1</f>
        <v>1</v>
      </c>
      <c r="W67" s="21">
        <f>SUBTOTAL(109,Tbl_ExecAmendData_Stacked[[#This Row],[Count]])</f>
        <v>1</v>
      </c>
    </row>
    <row r="68" spans="2:23" ht="165" x14ac:dyDescent="0.25">
      <c r="B68" s="20" t="s">
        <v>107</v>
      </c>
      <c r="C68" s="21">
        <v>7</v>
      </c>
      <c r="D68" s="22" t="s">
        <v>108</v>
      </c>
      <c r="E68" s="21">
        <v>201</v>
      </c>
      <c r="F68" s="21" t="s">
        <v>109</v>
      </c>
      <c r="G68" s="20" t="s">
        <v>110</v>
      </c>
      <c r="H68" s="21" t="s">
        <v>882</v>
      </c>
      <c r="I68" s="23" t="s">
        <v>113</v>
      </c>
      <c r="J68" s="21" t="s">
        <v>114</v>
      </c>
      <c r="K68" s="21">
        <v>45</v>
      </c>
      <c r="L68" s="20" t="s">
        <v>854</v>
      </c>
      <c r="M68" s="22" t="s">
        <v>17</v>
      </c>
      <c r="N68" s="20" t="s">
        <v>855</v>
      </c>
      <c r="O68" s="24" t="s">
        <v>18</v>
      </c>
      <c r="P68" s="21">
        <v>20</v>
      </c>
      <c r="Q68" s="25">
        <v>20000000</v>
      </c>
      <c r="R68" s="25">
        <v>18000000</v>
      </c>
      <c r="S68" s="21">
        <v>62</v>
      </c>
      <c r="T68" s="21">
        <f>_xlfn.MINIFS(Tbl_ExecAmendData_Stacked[Fund Type Sort],Tbl_ExecAmendData_Stacked[RowID],Tbl_ExecAmendData_Stacked[[#This Row],[RowID]],Tbl_ExecAmendData_Stacked[Visible],1)</f>
        <v>20</v>
      </c>
      <c r="U68" s="21" t="str">
        <f>IF(Tbl_ExecAmendData_Stacked[[#This Row],[Min Of Fund Type Sort]]=Tbl_ExecAmendData_Stacked[[#This Row],[Fund Type Sort]],"YES","NO")</f>
        <v>YES</v>
      </c>
      <c r="V68" s="21">
        <f>1</f>
        <v>1</v>
      </c>
      <c r="W68" s="21">
        <f>SUBTOTAL(109,Tbl_ExecAmendData_Stacked[[#This Row],[Count]])</f>
        <v>1</v>
      </c>
    </row>
    <row r="69" spans="2:23" ht="30" x14ac:dyDescent="0.25">
      <c r="B69" s="20" t="s">
        <v>107</v>
      </c>
      <c r="C69" s="21">
        <v>7</v>
      </c>
      <c r="D69" s="22" t="s">
        <v>108</v>
      </c>
      <c r="E69" s="21">
        <v>201</v>
      </c>
      <c r="F69" s="21" t="s">
        <v>109</v>
      </c>
      <c r="G69" s="20" t="s">
        <v>110</v>
      </c>
      <c r="H69" s="21" t="s">
        <v>882</v>
      </c>
      <c r="I69" s="23" t="s">
        <v>115</v>
      </c>
      <c r="J69" s="21" t="s">
        <v>116</v>
      </c>
      <c r="K69" s="21">
        <v>46</v>
      </c>
      <c r="L69" s="20" t="s">
        <v>649</v>
      </c>
      <c r="M69" s="22" t="s">
        <v>28</v>
      </c>
      <c r="N69" s="20" t="s">
        <v>856</v>
      </c>
      <c r="O69" s="24" t="s">
        <v>28</v>
      </c>
      <c r="P69" s="21">
        <v>15</v>
      </c>
      <c r="Q69" s="25">
        <v>0</v>
      </c>
      <c r="R69" s="25">
        <v>0</v>
      </c>
      <c r="S69" s="21">
        <v>64</v>
      </c>
      <c r="T69" s="21">
        <f>_xlfn.MINIFS(Tbl_ExecAmendData_Stacked[Fund Type Sort],Tbl_ExecAmendData_Stacked[RowID],Tbl_ExecAmendData_Stacked[[#This Row],[RowID]],Tbl_ExecAmendData_Stacked[Visible],1)</f>
        <v>15</v>
      </c>
      <c r="U69" s="21" t="str">
        <f>IF(Tbl_ExecAmendData_Stacked[[#This Row],[Min Of Fund Type Sort]]=Tbl_ExecAmendData_Stacked[[#This Row],[Fund Type Sort]],"YES","NO")</f>
        <v>YES</v>
      </c>
      <c r="V69" s="21">
        <f>1</f>
        <v>1</v>
      </c>
      <c r="W69" s="21">
        <f>SUBTOTAL(109,Tbl_ExecAmendData_Stacked[[#This Row],[Count]])</f>
        <v>1</v>
      </c>
    </row>
    <row r="70" spans="2:23" ht="75" x14ac:dyDescent="0.25">
      <c r="B70" s="20" t="s">
        <v>107</v>
      </c>
      <c r="C70" s="21">
        <v>7</v>
      </c>
      <c r="D70" s="22" t="s">
        <v>108</v>
      </c>
      <c r="E70" s="21">
        <v>201</v>
      </c>
      <c r="F70" s="21" t="s">
        <v>109</v>
      </c>
      <c r="G70" s="20" t="s">
        <v>110</v>
      </c>
      <c r="H70" s="21" t="s">
        <v>882</v>
      </c>
      <c r="I70" s="23" t="s">
        <v>115</v>
      </c>
      <c r="J70" s="21" t="s">
        <v>116</v>
      </c>
      <c r="K70" s="21">
        <v>47</v>
      </c>
      <c r="L70" s="20" t="s">
        <v>650</v>
      </c>
      <c r="M70" s="22" t="s">
        <v>17</v>
      </c>
      <c r="N70" s="20" t="s">
        <v>857</v>
      </c>
      <c r="O70" s="24" t="s">
        <v>18</v>
      </c>
      <c r="P70" s="21">
        <v>20</v>
      </c>
      <c r="Q70" s="25">
        <v>-300000</v>
      </c>
      <c r="R70" s="25">
        <v>-300000</v>
      </c>
      <c r="S70" s="21">
        <v>65</v>
      </c>
      <c r="T70" s="21">
        <f>_xlfn.MINIFS(Tbl_ExecAmendData_Stacked[Fund Type Sort],Tbl_ExecAmendData_Stacked[RowID],Tbl_ExecAmendData_Stacked[[#This Row],[RowID]],Tbl_ExecAmendData_Stacked[Visible],1)</f>
        <v>20</v>
      </c>
      <c r="U70" s="21" t="str">
        <f>IF(Tbl_ExecAmendData_Stacked[[#This Row],[Min Of Fund Type Sort]]=Tbl_ExecAmendData_Stacked[[#This Row],[Fund Type Sort]],"YES","NO")</f>
        <v>YES</v>
      </c>
      <c r="V70" s="21">
        <f>1</f>
        <v>1</v>
      </c>
      <c r="W70" s="21">
        <f>SUBTOTAL(109,Tbl_ExecAmendData_Stacked[[#This Row],[Count]])</f>
        <v>1</v>
      </c>
    </row>
    <row r="71" spans="2:23" ht="60" x14ac:dyDescent="0.25">
      <c r="B71" s="20" t="s">
        <v>107</v>
      </c>
      <c r="C71" s="21">
        <v>7</v>
      </c>
      <c r="D71" s="22" t="s">
        <v>108</v>
      </c>
      <c r="E71" s="21">
        <v>201</v>
      </c>
      <c r="F71" s="21" t="s">
        <v>109</v>
      </c>
      <c r="G71" s="20" t="s">
        <v>110</v>
      </c>
      <c r="H71" s="21" t="s">
        <v>882</v>
      </c>
      <c r="I71" s="23" t="s">
        <v>115</v>
      </c>
      <c r="J71" s="21" t="s">
        <v>116</v>
      </c>
      <c r="K71" s="21">
        <v>47</v>
      </c>
      <c r="L71" s="20" t="s">
        <v>650</v>
      </c>
      <c r="M71" s="22" t="s">
        <v>17</v>
      </c>
      <c r="N71" s="20" t="s">
        <v>16</v>
      </c>
      <c r="O71" s="24" t="s">
        <v>21</v>
      </c>
      <c r="P71" s="21">
        <v>50</v>
      </c>
      <c r="Q71" s="25">
        <v>-2</v>
      </c>
      <c r="R71" s="25">
        <v>-2</v>
      </c>
      <c r="S71" s="21">
        <v>65</v>
      </c>
      <c r="T71" s="21">
        <f>_xlfn.MINIFS(Tbl_ExecAmendData_Stacked[Fund Type Sort],Tbl_ExecAmendData_Stacked[RowID],Tbl_ExecAmendData_Stacked[[#This Row],[RowID]],Tbl_ExecAmendData_Stacked[Visible],1)</f>
        <v>20</v>
      </c>
      <c r="U71" s="21" t="str">
        <f>IF(Tbl_ExecAmendData_Stacked[[#This Row],[Min Of Fund Type Sort]]=Tbl_ExecAmendData_Stacked[[#This Row],[Fund Type Sort]],"YES","NO")</f>
        <v>NO</v>
      </c>
      <c r="V71" s="21">
        <f>1</f>
        <v>1</v>
      </c>
      <c r="W71" s="21">
        <f>SUBTOTAL(109,Tbl_ExecAmendData_Stacked[[#This Row],[Count]])</f>
        <v>1</v>
      </c>
    </row>
    <row r="72" spans="2:23" ht="45" x14ac:dyDescent="0.25">
      <c r="B72" s="20" t="s">
        <v>107</v>
      </c>
      <c r="C72" s="21">
        <v>7</v>
      </c>
      <c r="D72" s="22" t="s">
        <v>117</v>
      </c>
      <c r="E72" s="21">
        <v>197</v>
      </c>
      <c r="F72" s="21" t="s">
        <v>118</v>
      </c>
      <c r="G72" s="20" t="s">
        <v>119</v>
      </c>
      <c r="H72" s="21" t="s">
        <v>882</v>
      </c>
      <c r="I72" s="23" t="s">
        <v>120</v>
      </c>
      <c r="J72" s="21" t="s">
        <v>121</v>
      </c>
      <c r="K72" s="21">
        <v>48</v>
      </c>
      <c r="L72" s="20" t="s">
        <v>858</v>
      </c>
      <c r="M72" s="22" t="s">
        <v>17</v>
      </c>
      <c r="N72" s="20" t="s">
        <v>859</v>
      </c>
      <c r="O72" s="24" t="s">
        <v>18</v>
      </c>
      <c r="P72" s="21">
        <v>20</v>
      </c>
      <c r="Q72" s="25">
        <v>-3000000</v>
      </c>
      <c r="R72" s="25">
        <v>-2000000</v>
      </c>
      <c r="S72" s="21">
        <v>66</v>
      </c>
      <c r="T72" s="21">
        <f>_xlfn.MINIFS(Tbl_ExecAmendData_Stacked[Fund Type Sort],Tbl_ExecAmendData_Stacked[RowID],Tbl_ExecAmendData_Stacked[[#This Row],[RowID]],Tbl_ExecAmendData_Stacked[Visible],1)</f>
        <v>20</v>
      </c>
      <c r="U72" s="21" t="str">
        <f>IF(Tbl_ExecAmendData_Stacked[[#This Row],[Min Of Fund Type Sort]]=Tbl_ExecAmendData_Stacked[[#This Row],[Fund Type Sort]],"YES","NO")</f>
        <v>YES</v>
      </c>
      <c r="V72" s="21">
        <f>1</f>
        <v>1</v>
      </c>
      <c r="W72" s="21">
        <f>SUBTOTAL(109,Tbl_ExecAmendData_Stacked[[#This Row],[Count]])</f>
        <v>1</v>
      </c>
    </row>
    <row r="73" spans="2:23" ht="30" x14ac:dyDescent="0.25">
      <c r="B73" s="20" t="s">
        <v>107</v>
      </c>
      <c r="C73" s="21">
        <v>7</v>
      </c>
      <c r="D73" s="22" t="s">
        <v>117</v>
      </c>
      <c r="E73" s="21">
        <v>197</v>
      </c>
      <c r="F73" s="21" t="s">
        <v>118</v>
      </c>
      <c r="G73" s="20" t="s">
        <v>119</v>
      </c>
      <c r="H73" s="21" t="s">
        <v>882</v>
      </c>
      <c r="I73" s="23" t="s">
        <v>120</v>
      </c>
      <c r="J73" s="21" t="s">
        <v>121</v>
      </c>
      <c r="K73" s="21">
        <v>49</v>
      </c>
      <c r="L73" s="20" t="s">
        <v>122</v>
      </c>
      <c r="M73" s="22" t="s">
        <v>17</v>
      </c>
      <c r="N73" s="20" t="s">
        <v>860</v>
      </c>
      <c r="O73" s="24" t="s">
        <v>18</v>
      </c>
      <c r="P73" s="21">
        <v>20</v>
      </c>
      <c r="Q73" s="25">
        <v>-150000</v>
      </c>
      <c r="R73" s="25">
        <v>-150000</v>
      </c>
      <c r="S73" s="21">
        <v>67</v>
      </c>
      <c r="T73" s="21">
        <f>_xlfn.MINIFS(Tbl_ExecAmendData_Stacked[Fund Type Sort],Tbl_ExecAmendData_Stacked[RowID],Tbl_ExecAmendData_Stacked[[#This Row],[RowID]],Tbl_ExecAmendData_Stacked[Visible],1)</f>
        <v>20</v>
      </c>
      <c r="U73" s="21" t="str">
        <f>IF(Tbl_ExecAmendData_Stacked[[#This Row],[Min Of Fund Type Sort]]=Tbl_ExecAmendData_Stacked[[#This Row],[Fund Type Sort]],"YES","NO")</f>
        <v>YES</v>
      </c>
      <c r="V73" s="21">
        <f>1</f>
        <v>1</v>
      </c>
      <c r="W73" s="21">
        <f>SUBTOTAL(109,Tbl_ExecAmendData_Stacked[[#This Row],[Count]])</f>
        <v>1</v>
      </c>
    </row>
    <row r="74" spans="2:23" ht="30" x14ac:dyDescent="0.25">
      <c r="B74" s="20" t="s">
        <v>107</v>
      </c>
      <c r="C74" s="21">
        <v>7</v>
      </c>
      <c r="D74" s="22" t="s">
        <v>117</v>
      </c>
      <c r="E74" s="21">
        <v>197</v>
      </c>
      <c r="F74" s="21" t="s">
        <v>118</v>
      </c>
      <c r="G74" s="20" t="s">
        <v>119</v>
      </c>
      <c r="H74" s="21" t="s">
        <v>882</v>
      </c>
      <c r="I74" s="23" t="s">
        <v>120</v>
      </c>
      <c r="J74" s="21" t="s">
        <v>121</v>
      </c>
      <c r="K74" s="21">
        <v>50</v>
      </c>
      <c r="L74" s="20" t="s">
        <v>123</v>
      </c>
      <c r="M74" s="22" t="s">
        <v>17</v>
      </c>
      <c r="N74" s="20" t="s">
        <v>861</v>
      </c>
      <c r="O74" s="24" t="s">
        <v>18</v>
      </c>
      <c r="P74" s="21">
        <v>20</v>
      </c>
      <c r="Q74" s="25">
        <v>-200000</v>
      </c>
      <c r="R74" s="25">
        <v>-200000</v>
      </c>
      <c r="S74" s="21">
        <v>68</v>
      </c>
      <c r="T74" s="21">
        <f>_xlfn.MINIFS(Tbl_ExecAmendData_Stacked[Fund Type Sort],Tbl_ExecAmendData_Stacked[RowID],Tbl_ExecAmendData_Stacked[[#This Row],[RowID]],Tbl_ExecAmendData_Stacked[Visible],1)</f>
        <v>20</v>
      </c>
      <c r="U74" s="21" t="str">
        <f>IF(Tbl_ExecAmendData_Stacked[[#This Row],[Min Of Fund Type Sort]]=Tbl_ExecAmendData_Stacked[[#This Row],[Fund Type Sort]],"YES","NO")</f>
        <v>YES</v>
      </c>
      <c r="V74" s="21">
        <f>1</f>
        <v>1</v>
      </c>
      <c r="W74" s="21">
        <f>SUBTOTAL(109,Tbl_ExecAmendData_Stacked[[#This Row],[Count]])</f>
        <v>1</v>
      </c>
    </row>
    <row r="75" spans="2:23" ht="30" x14ac:dyDescent="0.25">
      <c r="B75" s="20" t="s">
        <v>107</v>
      </c>
      <c r="C75" s="21">
        <v>7</v>
      </c>
      <c r="D75" s="22" t="s">
        <v>117</v>
      </c>
      <c r="E75" s="21">
        <v>197</v>
      </c>
      <c r="F75" s="21" t="s">
        <v>118</v>
      </c>
      <c r="G75" s="20" t="s">
        <v>119</v>
      </c>
      <c r="H75" s="21" t="s">
        <v>882</v>
      </c>
      <c r="I75" s="23" t="s">
        <v>120</v>
      </c>
      <c r="J75" s="21" t="s">
        <v>121</v>
      </c>
      <c r="K75" s="21">
        <v>51</v>
      </c>
      <c r="L75" s="20" t="s">
        <v>124</v>
      </c>
      <c r="M75" s="22" t="s">
        <v>17</v>
      </c>
      <c r="N75" s="20" t="s">
        <v>862</v>
      </c>
      <c r="O75" s="24" t="s">
        <v>18</v>
      </c>
      <c r="P75" s="21">
        <v>20</v>
      </c>
      <c r="Q75" s="25">
        <v>0</v>
      </c>
      <c r="R75" s="25">
        <v>-150000</v>
      </c>
      <c r="S75" s="21">
        <v>69</v>
      </c>
      <c r="T75" s="21">
        <f>_xlfn.MINIFS(Tbl_ExecAmendData_Stacked[Fund Type Sort],Tbl_ExecAmendData_Stacked[RowID],Tbl_ExecAmendData_Stacked[[#This Row],[RowID]],Tbl_ExecAmendData_Stacked[Visible],1)</f>
        <v>20</v>
      </c>
      <c r="U75" s="21" t="str">
        <f>IF(Tbl_ExecAmendData_Stacked[[#This Row],[Min Of Fund Type Sort]]=Tbl_ExecAmendData_Stacked[[#This Row],[Fund Type Sort]],"YES","NO")</f>
        <v>YES</v>
      </c>
      <c r="V75" s="21">
        <f>1</f>
        <v>1</v>
      </c>
      <c r="W75" s="21">
        <f>SUBTOTAL(109,Tbl_ExecAmendData_Stacked[[#This Row],[Count]])</f>
        <v>1</v>
      </c>
    </row>
    <row r="76" spans="2:23" ht="120" x14ac:dyDescent="0.25">
      <c r="B76" s="20" t="s">
        <v>107</v>
      </c>
      <c r="C76" s="21">
        <v>7</v>
      </c>
      <c r="D76" s="22" t="s">
        <v>117</v>
      </c>
      <c r="E76" s="21">
        <v>197</v>
      </c>
      <c r="F76" s="21" t="s">
        <v>118</v>
      </c>
      <c r="G76" s="20" t="s">
        <v>119</v>
      </c>
      <c r="H76" s="21" t="s">
        <v>882</v>
      </c>
      <c r="I76" s="23" t="s">
        <v>120</v>
      </c>
      <c r="J76" s="21" t="s">
        <v>121</v>
      </c>
      <c r="K76" s="21">
        <v>52</v>
      </c>
      <c r="L76" s="20" t="s">
        <v>863</v>
      </c>
      <c r="M76" s="22" t="s">
        <v>17</v>
      </c>
      <c r="N76" s="20" t="s">
        <v>513</v>
      </c>
      <c r="O76" s="24" t="s">
        <v>18</v>
      </c>
      <c r="P76" s="21">
        <v>20</v>
      </c>
      <c r="Q76" s="25">
        <v>0</v>
      </c>
      <c r="R76" s="25">
        <v>-500000</v>
      </c>
      <c r="S76" s="21">
        <v>71</v>
      </c>
      <c r="T76" s="21">
        <f>_xlfn.MINIFS(Tbl_ExecAmendData_Stacked[Fund Type Sort],Tbl_ExecAmendData_Stacked[RowID],Tbl_ExecAmendData_Stacked[[#This Row],[RowID]],Tbl_ExecAmendData_Stacked[Visible],1)</f>
        <v>20</v>
      </c>
      <c r="U76" s="21" t="str">
        <f>IF(Tbl_ExecAmendData_Stacked[[#This Row],[Min Of Fund Type Sort]]=Tbl_ExecAmendData_Stacked[[#This Row],[Fund Type Sort]],"YES","NO")</f>
        <v>YES</v>
      </c>
      <c r="V76" s="21">
        <f>1</f>
        <v>1</v>
      </c>
      <c r="W76" s="21">
        <f>SUBTOTAL(109,Tbl_ExecAmendData_Stacked[[#This Row],[Count]])</f>
        <v>1</v>
      </c>
    </row>
    <row r="77" spans="2:23" ht="45" x14ac:dyDescent="0.25">
      <c r="B77" s="20" t="s">
        <v>107</v>
      </c>
      <c r="C77" s="21">
        <v>7</v>
      </c>
      <c r="D77" s="22" t="s">
        <v>117</v>
      </c>
      <c r="E77" s="21">
        <v>197</v>
      </c>
      <c r="F77" s="21" t="s">
        <v>118</v>
      </c>
      <c r="G77" s="20" t="s">
        <v>119</v>
      </c>
      <c r="H77" s="21" t="s">
        <v>882</v>
      </c>
      <c r="I77" s="23" t="s">
        <v>120</v>
      </c>
      <c r="J77" s="21" t="s">
        <v>121</v>
      </c>
      <c r="K77" s="21">
        <v>53</v>
      </c>
      <c r="L77" s="20" t="s">
        <v>864</v>
      </c>
      <c r="M77" s="22" t="s">
        <v>17</v>
      </c>
      <c r="N77" s="20" t="s">
        <v>865</v>
      </c>
      <c r="O77" s="24" t="s">
        <v>18</v>
      </c>
      <c r="P77" s="21">
        <v>20</v>
      </c>
      <c r="Q77" s="25">
        <v>-300000</v>
      </c>
      <c r="R77" s="25">
        <v>-100000</v>
      </c>
      <c r="S77" s="21">
        <v>72</v>
      </c>
      <c r="T77" s="21">
        <f>_xlfn.MINIFS(Tbl_ExecAmendData_Stacked[Fund Type Sort],Tbl_ExecAmendData_Stacked[RowID],Tbl_ExecAmendData_Stacked[[#This Row],[RowID]],Tbl_ExecAmendData_Stacked[Visible],1)</f>
        <v>20</v>
      </c>
      <c r="U77" s="21" t="str">
        <f>IF(Tbl_ExecAmendData_Stacked[[#This Row],[Min Of Fund Type Sort]]=Tbl_ExecAmendData_Stacked[[#This Row],[Fund Type Sort]],"YES","NO")</f>
        <v>YES</v>
      </c>
      <c r="V77" s="21">
        <f>1</f>
        <v>1</v>
      </c>
      <c r="W77" s="21">
        <f>SUBTOTAL(109,Tbl_ExecAmendData_Stacked[[#This Row],[Count]])</f>
        <v>1</v>
      </c>
    </row>
    <row r="78" spans="2:23" ht="75" x14ac:dyDescent="0.25">
      <c r="B78" s="20" t="s">
        <v>107</v>
      </c>
      <c r="C78" s="21">
        <v>7</v>
      </c>
      <c r="D78" s="22" t="s">
        <v>117</v>
      </c>
      <c r="E78" s="21">
        <v>197</v>
      </c>
      <c r="F78" s="21" t="s">
        <v>118</v>
      </c>
      <c r="G78" s="20" t="s">
        <v>119</v>
      </c>
      <c r="H78" s="21" t="s">
        <v>882</v>
      </c>
      <c r="I78" s="23" t="s">
        <v>120</v>
      </c>
      <c r="J78" s="21" t="s">
        <v>121</v>
      </c>
      <c r="K78" s="21">
        <v>54</v>
      </c>
      <c r="L78" s="20" t="s">
        <v>651</v>
      </c>
      <c r="M78" s="22" t="s">
        <v>17</v>
      </c>
      <c r="N78" s="20" t="s">
        <v>866</v>
      </c>
      <c r="O78" s="24" t="s">
        <v>18</v>
      </c>
      <c r="P78" s="21">
        <v>20</v>
      </c>
      <c r="Q78" s="25">
        <v>-2500000</v>
      </c>
      <c r="R78" s="25">
        <v>-2500000</v>
      </c>
      <c r="S78" s="21">
        <v>74</v>
      </c>
      <c r="T78" s="21">
        <f>_xlfn.MINIFS(Tbl_ExecAmendData_Stacked[Fund Type Sort],Tbl_ExecAmendData_Stacked[RowID],Tbl_ExecAmendData_Stacked[[#This Row],[RowID]],Tbl_ExecAmendData_Stacked[Visible],1)</f>
        <v>20</v>
      </c>
      <c r="U78" s="21" t="str">
        <f>IF(Tbl_ExecAmendData_Stacked[[#This Row],[Min Of Fund Type Sort]]=Tbl_ExecAmendData_Stacked[[#This Row],[Fund Type Sort]],"YES","NO")</f>
        <v>YES</v>
      </c>
      <c r="V78" s="21">
        <f>1</f>
        <v>1</v>
      </c>
      <c r="W78" s="21">
        <f>SUBTOTAL(109,Tbl_ExecAmendData_Stacked[[#This Row],[Count]])</f>
        <v>1</v>
      </c>
    </row>
    <row r="79" spans="2:23" ht="60" x14ac:dyDescent="0.25">
      <c r="B79" s="20" t="s">
        <v>107</v>
      </c>
      <c r="C79" s="21">
        <v>7</v>
      </c>
      <c r="D79" s="22" t="s">
        <v>117</v>
      </c>
      <c r="E79" s="21">
        <v>197</v>
      </c>
      <c r="F79" s="21" t="s">
        <v>118</v>
      </c>
      <c r="G79" s="20" t="s">
        <v>119</v>
      </c>
      <c r="H79" s="21" t="s">
        <v>882</v>
      </c>
      <c r="I79" s="23" t="s">
        <v>125</v>
      </c>
      <c r="J79" s="21" t="s">
        <v>126</v>
      </c>
      <c r="K79" s="21">
        <v>55</v>
      </c>
      <c r="L79" s="20" t="s">
        <v>127</v>
      </c>
      <c r="M79" s="22" t="s">
        <v>28</v>
      </c>
      <c r="N79" s="20" t="s">
        <v>128</v>
      </c>
      <c r="O79" s="24" t="s">
        <v>28</v>
      </c>
      <c r="P79" s="21">
        <v>15</v>
      </c>
      <c r="Q79" s="25">
        <v>0</v>
      </c>
      <c r="R79" s="25">
        <v>0</v>
      </c>
      <c r="S79" s="21">
        <v>77</v>
      </c>
      <c r="T79" s="21">
        <f>_xlfn.MINIFS(Tbl_ExecAmendData_Stacked[Fund Type Sort],Tbl_ExecAmendData_Stacked[RowID],Tbl_ExecAmendData_Stacked[[#This Row],[RowID]],Tbl_ExecAmendData_Stacked[Visible],1)</f>
        <v>15</v>
      </c>
      <c r="U79" s="21" t="str">
        <f>IF(Tbl_ExecAmendData_Stacked[[#This Row],[Min Of Fund Type Sort]]=Tbl_ExecAmendData_Stacked[[#This Row],[Fund Type Sort]],"YES","NO")</f>
        <v>YES</v>
      </c>
      <c r="V79" s="21">
        <f>1</f>
        <v>1</v>
      </c>
      <c r="W79" s="21">
        <f>SUBTOTAL(109,Tbl_ExecAmendData_Stacked[[#This Row],[Count]])</f>
        <v>1</v>
      </c>
    </row>
    <row r="80" spans="2:23" ht="405" x14ac:dyDescent="0.25">
      <c r="B80" s="20" t="s">
        <v>107</v>
      </c>
      <c r="C80" s="21">
        <v>7</v>
      </c>
      <c r="D80" s="22" t="s">
        <v>117</v>
      </c>
      <c r="E80" s="21">
        <v>197</v>
      </c>
      <c r="F80" s="21" t="s">
        <v>118</v>
      </c>
      <c r="G80" s="20" t="s">
        <v>119</v>
      </c>
      <c r="H80" s="21" t="s">
        <v>882</v>
      </c>
      <c r="I80" s="23" t="s">
        <v>125</v>
      </c>
      <c r="J80" s="21" t="s">
        <v>126</v>
      </c>
      <c r="K80" s="21">
        <v>56</v>
      </c>
      <c r="L80" s="20" t="s">
        <v>889</v>
      </c>
      <c r="M80" s="22" t="s">
        <v>17</v>
      </c>
      <c r="N80" s="20" t="s">
        <v>890</v>
      </c>
      <c r="O80" s="24" t="s">
        <v>18</v>
      </c>
      <c r="P80" s="21">
        <v>20</v>
      </c>
      <c r="Q80" s="25">
        <v>-82894326</v>
      </c>
      <c r="R80" s="25">
        <v>-79061573</v>
      </c>
      <c r="S80" s="21">
        <v>78</v>
      </c>
      <c r="T80" s="21">
        <f>_xlfn.MINIFS(Tbl_ExecAmendData_Stacked[Fund Type Sort],Tbl_ExecAmendData_Stacked[RowID],Tbl_ExecAmendData_Stacked[[#This Row],[RowID]],Tbl_ExecAmendData_Stacked[Visible],1)</f>
        <v>20</v>
      </c>
      <c r="U80" s="21" t="str">
        <f>IF(Tbl_ExecAmendData_Stacked[[#This Row],[Min Of Fund Type Sort]]=Tbl_ExecAmendData_Stacked[[#This Row],[Fund Type Sort]],"YES","NO")</f>
        <v>YES</v>
      </c>
      <c r="V80" s="21">
        <f>1</f>
        <v>1</v>
      </c>
      <c r="W80" s="21">
        <f>SUBTOTAL(109,Tbl_ExecAmendData_Stacked[[#This Row],[Count]])</f>
        <v>1</v>
      </c>
    </row>
    <row r="81" spans="2:23" ht="255" x14ac:dyDescent="0.25">
      <c r="B81" s="20" t="s">
        <v>107</v>
      </c>
      <c r="C81" s="21">
        <v>7</v>
      </c>
      <c r="D81" s="22" t="s">
        <v>117</v>
      </c>
      <c r="E81" s="21">
        <v>197</v>
      </c>
      <c r="F81" s="21" t="s">
        <v>118</v>
      </c>
      <c r="G81" s="20" t="s">
        <v>119</v>
      </c>
      <c r="H81" s="21" t="s">
        <v>882</v>
      </c>
      <c r="I81" s="23" t="s">
        <v>125</v>
      </c>
      <c r="J81" s="21" t="s">
        <v>126</v>
      </c>
      <c r="K81" s="21">
        <v>57</v>
      </c>
      <c r="L81" s="20" t="s">
        <v>129</v>
      </c>
      <c r="M81" s="22" t="s">
        <v>17</v>
      </c>
      <c r="N81" s="20" t="s">
        <v>896</v>
      </c>
      <c r="O81" s="24" t="s">
        <v>18</v>
      </c>
      <c r="P81" s="21">
        <v>20</v>
      </c>
      <c r="Q81" s="25">
        <v>-25863189</v>
      </c>
      <c r="R81" s="25">
        <v>-21094068</v>
      </c>
      <c r="S81" s="21">
        <v>79</v>
      </c>
      <c r="T81" s="21">
        <f>_xlfn.MINIFS(Tbl_ExecAmendData_Stacked[Fund Type Sort],Tbl_ExecAmendData_Stacked[RowID],Tbl_ExecAmendData_Stacked[[#This Row],[RowID]],Tbl_ExecAmendData_Stacked[Visible],1)</f>
        <v>20</v>
      </c>
      <c r="U81" s="21" t="str">
        <f>IF(Tbl_ExecAmendData_Stacked[[#This Row],[Min Of Fund Type Sort]]=Tbl_ExecAmendData_Stacked[[#This Row],[Fund Type Sort]],"YES","NO")</f>
        <v>YES</v>
      </c>
      <c r="V81" s="21">
        <f>1</f>
        <v>1</v>
      </c>
      <c r="W81" s="21">
        <f>SUBTOTAL(109,Tbl_ExecAmendData_Stacked[[#This Row],[Count]])</f>
        <v>1</v>
      </c>
    </row>
    <row r="82" spans="2:23" ht="135" x14ac:dyDescent="0.25">
      <c r="B82" s="20" t="s">
        <v>107</v>
      </c>
      <c r="C82" s="21">
        <v>7</v>
      </c>
      <c r="D82" s="22" t="s">
        <v>117</v>
      </c>
      <c r="E82" s="21">
        <v>197</v>
      </c>
      <c r="F82" s="21" t="s">
        <v>118</v>
      </c>
      <c r="G82" s="20" t="s">
        <v>119</v>
      </c>
      <c r="H82" s="21" t="s">
        <v>882</v>
      </c>
      <c r="I82" s="23" t="s">
        <v>125</v>
      </c>
      <c r="J82" s="21" t="s">
        <v>126</v>
      </c>
      <c r="K82" s="21">
        <v>58</v>
      </c>
      <c r="L82" s="20" t="s">
        <v>867</v>
      </c>
      <c r="M82" s="22" t="s">
        <v>17</v>
      </c>
      <c r="N82" s="20" t="s">
        <v>514</v>
      </c>
      <c r="O82" s="24" t="s">
        <v>18</v>
      </c>
      <c r="P82" s="21">
        <v>20</v>
      </c>
      <c r="Q82" s="25">
        <v>-1205023</v>
      </c>
      <c r="R82" s="25">
        <v>-1332564</v>
      </c>
      <c r="S82" s="21">
        <v>80</v>
      </c>
      <c r="T82" s="21">
        <f>_xlfn.MINIFS(Tbl_ExecAmendData_Stacked[Fund Type Sort],Tbl_ExecAmendData_Stacked[RowID],Tbl_ExecAmendData_Stacked[[#This Row],[RowID]],Tbl_ExecAmendData_Stacked[Visible],1)</f>
        <v>20</v>
      </c>
      <c r="U82" s="21" t="str">
        <f>IF(Tbl_ExecAmendData_Stacked[[#This Row],[Min Of Fund Type Sort]]=Tbl_ExecAmendData_Stacked[[#This Row],[Fund Type Sort]],"YES","NO")</f>
        <v>YES</v>
      </c>
      <c r="V82" s="21">
        <f>1</f>
        <v>1</v>
      </c>
      <c r="W82" s="21">
        <f>SUBTOTAL(109,Tbl_ExecAmendData_Stacked[[#This Row],[Count]])</f>
        <v>1</v>
      </c>
    </row>
    <row r="83" spans="2:23" ht="90" x14ac:dyDescent="0.25">
      <c r="B83" s="20" t="s">
        <v>107</v>
      </c>
      <c r="C83" s="21">
        <v>7</v>
      </c>
      <c r="D83" s="22" t="s">
        <v>117</v>
      </c>
      <c r="E83" s="21">
        <v>197</v>
      </c>
      <c r="F83" s="21" t="s">
        <v>118</v>
      </c>
      <c r="G83" s="20" t="s">
        <v>119</v>
      </c>
      <c r="H83" s="21" t="s">
        <v>882</v>
      </c>
      <c r="I83" s="23" t="s">
        <v>125</v>
      </c>
      <c r="J83" s="21" t="s">
        <v>126</v>
      </c>
      <c r="K83" s="21">
        <v>59</v>
      </c>
      <c r="L83" s="20" t="s">
        <v>130</v>
      </c>
      <c r="M83" s="22" t="s">
        <v>17</v>
      </c>
      <c r="N83" s="20" t="s">
        <v>868</v>
      </c>
      <c r="O83" s="24" t="s">
        <v>18</v>
      </c>
      <c r="P83" s="21">
        <v>20</v>
      </c>
      <c r="Q83" s="25">
        <v>0</v>
      </c>
      <c r="R83" s="25">
        <v>-150000000</v>
      </c>
      <c r="S83" s="21">
        <v>81</v>
      </c>
      <c r="T83" s="21">
        <f>_xlfn.MINIFS(Tbl_ExecAmendData_Stacked[Fund Type Sort],Tbl_ExecAmendData_Stacked[RowID],Tbl_ExecAmendData_Stacked[[#This Row],[RowID]],Tbl_ExecAmendData_Stacked[Visible],1)</f>
        <v>20</v>
      </c>
      <c r="U83" s="21" t="str">
        <f>IF(Tbl_ExecAmendData_Stacked[[#This Row],[Min Of Fund Type Sort]]=Tbl_ExecAmendData_Stacked[[#This Row],[Fund Type Sort]],"YES","NO")</f>
        <v>YES</v>
      </c>
      <c r="V83" s="21">
        <f>1</f>
        <v>1</v>
      </c>
      <c r="W83" s="21">
        <f>SUBTOTAL(109,Tbl_ExecAmendData_Stacked[[#This Row],[Count]])</f>
        <v>1</v>
      </c>
    </row>
    <row r="84" spans="2:23" ht="45" x14ac:dyDescent="0.25">
      <c r="B84" s="20" t="s">
        <v>107</v>
      </c>
      <c r="C84" s="21">
        <v>7</v>
      </c>
      <c r="D84" s="22" t="s">
        <v>117</v>
      </c>
      <c r="E84" s="21">
        <v>197</v>
      </c>
      <c r="F84" s="21" t="s">
        <v>118</v>
      </c>
      <c r="G84" s="20" t="s">
        <v>119</v>
      </c>
      <c r="H84" s="21" t="s">
        <v>882</v>
      </c>
      <c r="I84" s="23" t="s">
        <v>125</v>
      </c>
      <c r="J84" s="21" t="s">
        <v>126</v>
      </c>
      <c r="K84" s="21">
        <v>59</v>
      </c>
      <c r="L84" s="20" t="s">
        <v>130</v>
      </c>
      <c r="M84" s="22" t="s">
        <v>17</v>
      </c>
      <c r="N84" s="20" t="s">
        <v>16</v>
      </c>
      <c r="O84" s="24" t="s">
        <v>19</v>
      </c>
      <c r="P84" s="21">
        <v>30</v>
      </c>
      <c r="Q84" s="25">
        <v>0</v>
      </c>
      <c r="R84" s="25">
        <v>150000000</v>
      </c>
      <c r="S84" s="21">
        <v>81</v>
      </c>
      <c r="T84" s="21">
        <f>_xlfn.MINIFS(Tbl_ExecAmendData_Stacked[Fund Type Sort],Tbl_ExecAmendData_Stacked[RowID],Tbl_ExecAmendData_Stacked[[#This Row],[RowID]],Tbl_ExecAmendData_Stacked[Visible],1)</f>
        <v>20</v>
      </c>
      <c r="U84" s="21" t="str">
        <f>IF(Tbl_ExecAmendData_Stacked[[#This Row],[Min Of Fund Type Sort]]=Tbl_ExecAmendData_Stacked[[#This Row],[Fund Type Sort]],"YES","NO")</f>
        <v>NO</v>
      </c>
      <c r="V84" s="21">
        <f>1</f>
        <v>1</v>
      </c>
      <c r="W84" s="21">
        <f>SUBTOTAL(109,Tbl_ExecAmendData_Stacked[[#This Row],[Count]])</f>
        <v>1</v>
      </c>
    </row>
    <row r="85" spans="2:23" ht="45" x14ac:dyDescent="0.25">
      <c r="B85" s="20" t="s">
        <v>107</v>
      </c>
      <c r="C85" s="21">
        <v>7</v>
      </c>
      <c r="D85" s="22" t="s">
        <v>117</v>
      </c>
      <c r="E85" s="21">
        <v>197</v>
      </c>
      <c r="F85" s="21" t="s">
        <v>118</v>
      </c>
      <c r="G85" s="20" t="s">
        <v>119</v>
      </c>
      <c r="H85" s="21" t="s">
        <v>882</v>
      </c>
      <c r="I85" s="23" t="s">
        <v>125</v>
      </c>
      <c r="J85" s="21" t="s">
        <v>126</v>
      </c>
      <c r="K85" s="21">
        <v>60</v>
      </c>
      <c r="L85" s="20" t="s">
        <v>131</v>
      </c>
      <c r="M85" s="22" t="s">
        <v>17</v>
      </c>
      <c r="N85" s="20" t="s">
        <v>869</v>
      </c>
      <c r="O85" s="24" t="s">
        <v>18</v>
      </c>
      <c r="P85" s="21">
        <v>20</v>
      </c>
      <c r="Q85" s="25">
        <v>-47617137</v>
      </c>
      <c r="R85" s="25">
        <v>-121114157</v>
      </c>
      <c r="S85" s="21">
        <v>82</v>
      </c>
      <c r="T85" s="21">
        <f>_xlfn.MINIFS(Tbl_ExecAmendData_Stacked[Fund Type Sort],Tbl_ExecAmendData_Stacked[RowID],Tbl_ExecAmendData_Stacked[[#This Row],[RowID]],Tbl_ExecAmendData_Stacked[Visible],1)</f>
        <v>20</v>
      </c>
      <c r="U85" s="21" t="str">
        <f>IF(Tbl_ExecAmendData_Stacked[[#This Row],[Min Of Fund Type Sort]]=Tbl_ExecAmendData_Stacked[[#This Row],[Fund Type Sort]],"YES","NO")</f>
        <v>YES</v>
      </c>
      <c r="V85" s="21">
        <f>1</f>
        <v>1</v>
      </c>
      <c r="W85" s="21">
        <f>SUBTOTAL(109,Tbl_ExecAmendData_Stacked[[#This Row],[Count]])</f>
        <v>1</v>
      </c>
    </row>
    <row r="86" spans="2:23" ht="150" x14ac:dyDescent="0.25">
      <c r="B86" s="20" t="s">
        <v>107</v>
      </c>
      <c r="C86" s="21">
        <v>7</v>
      </c>
      <c r="D86" s="22" t="s">
        <v>117</v>
      </c>
      <c r="E86" s="21">
        <v>197</v>
      </c>
      <c r="F86" s="21" t="s">
        <v>118</v>
      </c>
      <c r="G86" s="20" t="s">
        <v>119</v>
      </c>
      <c r="H86" s="21" t="s">
        <v>882</v>
      </c>
      <c r="I86" s="23" t="s">
        <v>132</v>
      </c>
      <c r="J86" s="21" t="s">
        <v>133</v>
      </c>
      <c r="K86" s="21">
        <v>61</v>
      </c>
      <c r="L86" s="20" t="s">
        <v>134</v>
      </c>
      <c r="M86" s="22" t="s">
        <v>17</v>
      </c>
      <c r="N86" s="20" t="s">
        <v>897</v>
      </c>
      <c r="O86" s="24" t="s">
        <v>18</v>
      </c>
      <c r="P86" s="21">
        <v>20</v>
      </c>
      <c r="Q86" s="25">
        <v>-42941429</v>
      </c>
      <c r="R86" s="25">
        <v>-50225711</v>
      </c>
      <c r="S86" s="21">
        <v>83</v>
      </c>
      <c r="T86" s="21">
        <f>_xlfn.MINIFS(Tbl_ExecAmendData_Stacked[Fund Type Sort],Tbl_ExecAmendData_Stacked[RowID],Tbl_ExecAmendData_Stacked[[#This Row],[RowID]],Tbl_ExecAmendData_Stacked[Visible],1)</f>
        <v>20</v>
      </c>
      <c r="U86" s="21" t="str">
        <f>IF(Tbl_ExecAmendData_Stacked[[#This Row],[Min Of Fund Type Sort]]=Tbl_ExecAmendData_Stacked[[#This Row],[Fund Type Sort]],"YES","NO")</f>
        <v>YES</v>
      </c>
      <c r="V86" s="21">
        <f>1</f>
        <v>1</v>
      </c>
      <c r="W86" s="21">
        <f>SUBTOTAL(109,Tbl_ExecAmendData_Stacked[[#This Row],[Count]])</f>
        <v>1</v>
      </c>
    </row>
    <row r="87" spans="2:23" ht="150" x14ac:dyDescent="0.25">
      <c r="B87" s="20" t="s">
        <v>107</v>
      </c>
      <c r="C87" s="21">
        <v>7</v>
      </c>
      <c r="D87" s="22" t="s">
        <v>135</v>
      </c>
      <c r="E87" s="21">
        <v>245</v>
      </c>
      <c r="F87" s="21" t="s">
        <v>136</v>
      </c>
      <c r="G87" s="20" t="s">
        <v>137</v>
      </c>
      <c r="H87" s="21" t="s">
        <v>882</v>
      </c>
      <c r="I87" s="23" t="s">
        <v>138</v>
      </c>
      <c r="J87" s="21" t="s">
        <v>139</v>
      </c>
      <c r="K87" s="21">
        <v>62</v>
      </c>
      <c r="L87" s="20" t="s">
        <v>652</v>
      </c>
      <c r="M87" s="22" t="s">
        <v>17</v>
      </c>
      <c r="N87" s="20" t="s">
        <v>891</v>
      </c>
      <c r="O87" s="24" t="s">
        <v>18</v>
      </c>
      <c r="P87" s="21">
        <v>20</v>
      </c>
      <c r="Q87" s="25">
        <v>-10000000</v>
      </c>
      <c r="R87" s="25">
        <v>-10000000</v>
      </c>
      <c r="S87" s="21">
        <v>85</v>
      </c>
      <c r="T87" s="21">
        <f>_xlfn.MINIFS(Tbl_ExecAmendData_Stacked[Fund Type Sort],Tbl_ExecAmendData_Stacked[RowID],Tbl_ExecAmendData_Stacked[[#This Row],[RowID]],Tbl_ExecAmendData_Stacked[Visible],1)</f>
        <v>20</v>
      </c>
      <c r="U87" s="21" t="str">
        <f>IF(Tbl_ExecAmendData_Stacked[[#This Row],[Min Of Fund Type Sort]]=Tbl_ExecAmendData_Stacked[[#This Row],[Fund Type Sort]],"YES","NO")</f>
        <v>YES</v>
      </c>
      <c r="V87" s="21">
        <f>1</f>
        <v>1</v>
      </c>
      <c r="W87" s="21">
        <f>SUBTOTAL(109,Tbl_ExecAmendData_Stacked[[#This Row],[Count]])</f>
        <v>1</v>
      </c>
    </row>
    <row r="88" spans="2:23" ht="150" x14ac:dyDescent="0.25">
      <c r="B88" s="20" t="s">
        <v>107</v>
      </c>
      <c r="C88" s="21">
        <v>7</v>
      </c>
      <c r="D88" s="22" t="s">
        <v>135</v>
      </c>
      <c r="E88" s="21">
        <v>245</v>
      </c>
      <c r="F88" s="21" t="s">
        <v>136</v>
      </c>
      <c r="G88" s="20" t="s">
        <v>137</v>
      </c>
      <c r="H88" s="21" t="s">
        <v>882</v>
      </c>
      <c r="I88" s="23" t="s">
        <v>140</v>
      </c>
      <c r="J88" s="21" t="s">
        <v>141</v>
      </c>
      <c r="K88" s="21">
        <v>63</v>
      </c>
      <c r="L88" s="20" t="s">
        <v>653</v>
      </c>
      <c r="M88" s="22" t="s">
        <v>17</v>
      </c>
      <c r="N88" s="20" t="s">
        <v>870</v>
      </c>
      <c r="O88" s="24" t="s">
        <v>18</v>
      </c>
      <c r="P88" s="21">
        <v>20</v>
      </c>
      <c r="Q88" s="25">
        <v>3000000</v>
      </c>
      <c r="R88" s="25">
        <v>-10500000</v>
      </c>
      <c r="S88" s="21">
        <v>87</v>
      </c>
      <c r="T88" s="21">
        <f>_xlfn.MINIFS(Tbl_ExecAmendData_Stacked[Fund Type Sort],Tbl_ExecAmendData_Stacked[RowID],Tbl_ExecAmendData_Stacked[[#This Row],[RowID]],Tbl_ExecAmendData_Stacked[Visible],1)</f>
        <v>20</v>
      </c>
      <c r="U88" s="21" t="str">
        <f>IF(Tbl_ExecAmendData_Stacked[[#This Row],[Min Of Fund Type Sort]]=Tbl_ExecAmendData_Stacked[[#This Row],[Fund Type Sort]],"YES","NO")</f>
        <v>YES</v>
      </c>
      <c r="V88" s="21">
        <f>1</f>
        <v>1</v>
      </c>
      <c r="W88" s="21">
        <f>SUBTOTAL(109,Tbl_ExecAmendData_Stacked[[#This Row],[Count]])</f>
        <v>1</v>
      </c>
    </row>
    <row r="89" spans="2:23" ht="135" x14ac:dyDescent="0.25">
      <c r="B89" s="20" t="s">
        <v>107</v>
      </c>
      <c r="C89" s="21">
        <v>7</v>
      </c>
      <c r="D89" s="22" t="s">
        <v>142</v>
      </c>
      <c r="E89" s="21">
        <v>242</v>
      </c>
      <c r="F89" s="21" t="s">
        <v>143</v>
      </c>
      <c r="G89" s="20" t="s">
        <v>144</v>
      </c>
      <c r="H89" s="21" t="s">
        <v>882</v>
      </c>
      <c r="I89" s="23" t="s">
        <v>145</v>
      </c>
      <c r="J89" s="21" t="s">
        <v>146</v>
      </c>
      <c r="K89" s="21">
        <v>64</v>
      </c>
      <c r="L89" s="20" t="s">
        <v>147</v>
      </c>
      <c r="M89" s="22" t="s">
        <v>17</v>
      </c>
      <c r="N89" s="20" t="s">
        <v>899</v>
      </c>
      <c r="O89" s="24" t="s">
        <v>18</v>
      </c>
      <c r="P89" s="21">
        <v>20</v>
      </c>
      <c r="Q89" s="25">
        <v>-687500</v>
      </c>
      <c r="R89" s="25">
        <v>-687500</v>
      </c>
      <c r="S89" s="21">
        <v>89</v>
      </c>
      <c r="T89" s="21">
        <f>_xlfn.MINIFS(Tbl_ExecAmendData_Stacked[Fund Type Sort],Tbl_ExecAmendData_Stacked[RowID],Tbl_ExecAmendData_Stacked[[#This Row],[RowID]],Tbl_ExecAmendData_Stacked[Visible],1)</f>
        <v>20</v>
      </c>
      <c r="U89" s="21" t="str">
        <f>IF(Tbl_ExecAmendData_Stacked[[#This Row],[Min Of Fund Type Sort]]=Tbl_ExecAmendData_Stacked[[#This Row],[Fund Type Sort]],"YES","NO")</f>
        <v>YES</v>
      </c>
      <c r="V89" s="21">
        <f>1</f>
        <v>1</v>
      </c>
      <c r="W89" s="21">
        <f>SUBTOTAL(109,Tbl_ExecAmendData_Stacked[[#This Row],[Count]])</f>
        <v>1</v>
      </c>
    </row>
    <row r="90" spans="2:23" ht="30" x14ac:dyDescent="0.25">
      <c r="B90" s="20" t="s">
        <v>107</v>
      </c>
      <c r="C90" s="21">
        <v>7</v>
      </c>
      <c r="D90" s="22" t="s">
        <v>142</v>
      </c>
      <c r="E90" s="21">
        <v>242</v>
      </c>
      <c r="F90" s="21" t="s">
        <v>143</v>
      </c>
      <c r="G90" s="20" t="s">
        <v>144</v>
      </c>
      <c r="H90" s="21" t="s">
        <v>882</v>
      </c>
      <c r="I90" s="23" t="s">
        <v>148</v>
      </c>
      <c r="J90" s="21" t="s">
        <v>149</v>
      </c>
      <c r="K90" s="21">
        <v>65</v>
      </c>
      <c r="L90" s="20" t="s">
        <v>150</v>
      </c>
      <c r="M90" s="22" t="s">
        <v>17</v>
      </c>
      <c r="N90" s="20" t="s">
        <v>672</v>
      </c>
      <c r="O90" s="24" t="s">
        <v>18</v>
      </c>
      <c r="P90" s="21">
        <v>20</v>
      </c>
      <c r="Q90" s="25">
        <v>-112470</v>
      </c>
      <c r="R90" s="25">
        <v>-109958</v>
      </c>
      <c r="S90" s="21">
        <v>90</v>
      </c>
      <c r="T90" s="21">
        <f>_xlfn.MINIFS(Tbl_ExecAmendData_Stacked[Fund Type Sort],Tbl_ExecAmendData_Stacked[RowID],Tbl_ExecAmendData_Stacked[[#This Row],[RowID]],Tbl_ExecAmendData_Stacked[Visible],1)</f>
        <v>20</v>
      </c>
      <c r="U90" s="21" t="str">
        <f>IF(Tbl_ExecAmendData_Stacked[[#This Row],[Min Of Fund Type Sort]]=Tbl_ExecAmendData_Stacked[[#This Row],[Fund Type Sort]],"YES","NO")</f>
        <v>YES</v>
      </c>
      <c r="V90" s="21">
        <f>1</f>
        <v>1</v>
      </c>
      <c r="W90" s="21">
        <f>SUBTOTAL(109,Tbl_ExecAmendData_Stacked[[#This Row],[Count]])</f>
        <v>1</v>
      </c>
    </row>
    <row r="91" spans="2:23" ht="135" x14ac:dyDescent="0.25">
      <c r="B91" s="20" t="s">
        <v>107</v>
      </c>
      <c r="C91" s="21">
        <v>7</v>
      </c>
      <c r="D91" s="22" t="s">
        <v>151</v>
      </c>
      <c r="E91" s="21">
        <v>204</v>
      </c>
      <c r="F91" s="21" t="s">
        <v>152</v>
      </c>
      <c r="G91" s="20" t="s">
        <v>153</v>
      </c>
      <c r="H91" s="21" t="s">
        <v>882</v>
      </c>
      <c r="I91" s="23" t="s">
        <v>154</v>
      </c>
      <c r="J91" s="21" t="s">
        <v>155</v>
      </c>
      <c r="K91" s="21">
        <v>66</v>
      </c>
      <c r="L91" s="20" t="s">
        <v>147</v>
      </c>
      <c r="M91" s="22" t="s">
        <v>17</v>
      </c>
      <c r="N91" s="20" t="s">
        <v>899</v>
      </c>
      <c r="O91" s="24" t="s">
        <v>18</v>
      </c>
      <c r="P91" s="21">
        <v>20</v>
      </c>
      <c r="Q91" s="25">
        <v>-687500</v>
      </c>
      <c r="R91" s="25">
        <v>-687500</v>
      </c>
      <c r="S91" s="21">
        <v>91</v>
      </c>
      <c r="T91" s="21">
        <f>_xlfn.MINIFS(Tbl_ExecAmendData_Stacked[Fund Type Sort],Tbl_ExecAmendData_Stacked[RowID],Tbl_ExecAmendData_Stacked[[#This Row],[RowID]],Tbl_ExecAmendData_Stacked[Visible],1)</f>
        <v>20</v>
      </c>
      <c r="U91" s="21" t="str">
        <f>IF(Tbl_ExecAmendData_Stacked[[#This Row],[Min Of Fund Type Sort]]=Tbl_ExecAmendData_Stacked[[#This Row],[Fund Type Sort]],"YES","NO")</f>
        <v>YES</v>
      </c>
      <c r="V91" s="21">
        <f>1</f>
        <v>1</v>
      </c>
      <c r="W91" s="21">
        <f>SUBTOTAL(109,Tbl_ExecAmendData_Stacked[[#This Row],[Count]])</f>
        <v>1</v>
      </c>
    </row>
    <row r="92" spans="2:23" ht="30" x14ac:dyDescent="0.25">
      <c r="B92" s="20" t="s">
        <v>107</v>
      </c>
      <c r="C92" s="21">
        <v>7</v>
      </c>
      <c r="D92" s="22" t="s">
        <v>151</v>
      </c>
      <c r="E92" s="21">
        <v>204</v>
      </c>
      <c r="F92" s="21" t="s">
        <v>152</v>
      </c>
      <c r="G92" s="20" t="s">
        <v>153</v>
      </c>
      <c r="H92" s="21" t="s">
        <v>882</v>
      </c>
      <c r="I92" s="23" t="s">
        <v>156</v>
      </c>
      <c r="J92" s="21" t="s">
        <v>157</v>
      </c>
      <c r="K92" s="21">
        <v>67</v>
      </c>
      <c r="L92" s="20" t="s">
        <v>150</v>
      </c>
      <c r="M92" s="22" t="s">
        <v>17</v>
      </c>
      <c r="N92" s="20" t="s">
        <v>672</v>
      </c>
      <c r="O92" s="24" t="s">
        <v>18</v>
      </c>
      <c r="P92" s="21">
        <v>20</v>
      </c>
      <c r="Q92" s="25">
        <v>-65075</v>
      </c>
      <c r="R92" s="25">
        <v>-55293</v>
      </c>
      <c r="S92" s="21">
        <v>92</v>
      </c>
      <c r="T92" s="21">
        <f>_xlfn.MINIFS(Tbl_ExecAmendData_Stacked[Fund Type Sort],Tbl_ExecAmendData_Stacked[RowID],Tbl_ExecAmendData_Stacked[[#This Row],[RowID]],Tbl_ExecAmendData_Stacked[Visible],1)</f>
        <v>20</v>
      </c>
      <c r="U92" s="21" t="str">
        <f>IF(Tbl_ExecAmendData_Stacked[[#This Row],[Min Of Fund Type Sort]]=Tbl_ExecAmendData_Stacked[[#This Row],[Fund Type Sort]],"YES","NO")</f>
        <v>YES</v>
      </c>
      <c r="V92" s="21">
        <f>1</f>
        <v>1</v>
      </c>
      <c r="W92" s="21">
        <f>SUBTOTAL(109,Tbl_ExecAmendData_Stacked[[#This Row],[Count]])</f>
        <v>1</v>
      </c>
    </row>
    <row r="93" spans="2:23" ht="135" x14ac:dyDescent="0.25">
      <c r="B93" s="20" t="s">
        <v>107</v>
      </c>
      <c r="C93" s="21">
        <v>7</v>
      </c>
      <c r="D93" s="22" t="s">
        <v>158</v>
      </c>
      <c r="E93" s="21">
        <v>241</v>
      </c>
      <c r="F93" s="21" t="s">
        <v>159</v>
      </c>
      <c r="G93" s="20" t="s">
        <v>160</v>
      </c>
      <c r="H93" s="21" t="s">
        <v>882</v>
      </c>
      <c r="I93" s="23" t="s">
        <v>161</v>
      </c>
      <c r="J93" s="21" t="s">
        <v>162</v>
      </c>
      <c r="K93" s="21">
        <v>68</v>
      </c>
      <c r="L93" s="20" t="s">
        <v>147</v>
      </c>
      <c r="M93" s="22" t="s">
        <v>17</v>
      </c>
      <c r="N93" s="20" t="s">
        <v>899</v>
      </c>
      <c r="O93" s="24" t="s">
        <v>18</v>
      </c>
      <c r="P93" s="21">
        <v>20</v>
      </c>
      <c r="Q93" s="25">
        <v>-187500</v>
      </c>
      <c r="R93" s="25">
        <v>-187500</v>
      </c>
      <c r="S93" s="21">
        <v>93</v>
      </c>
      <c r="T93" s="21">
        <f>_xlfn.MINIFS(Tbl_ExecAmendData_Stacked[Fund Type Sort],Tbl_ExecAmendData_Stacked[RowID],Tbl_ExecAmendData_Stacked[[#This Row],[RowID]],Tbl_ExecAmendData_Stacked[Visible],1)</f>
        <v>20</v>
      </c>
      <c r="U93" s="21" t="str">
        <f>IF(Tbl_ExecAmendData_Stacked[[#This Row],[Min Of Fund Type Sort]]=Tbl_ExecAmendData_Stacked[[#This Row],[Fund Type Sort]],"YES","NO")</f>
        <v>YES</v>
      </c>
      <c r="V93" s="21">
        <f>1</f>
        <v>1</v>
      </c>
      <c r="W93" s="21">
        <f>SUBTOTAL(109,Tbl_ExecAmendData_Stacked[[#This Row],[Count]])</f>
        <v>1</v>
      </c>
    </row>
    <row r="94" spans="2:23" ht="30" x14ac:dyDescent="0.25">
      <c r="B94" s="20" t="s">
        <v>107</v>
      </c>
      <c r="C94" s="21">
        <v>7</v>
      </c>
      <c r="D94" s="22" t="s">
        <v>158</v>
      </c>
      <c r="E94" s="21">
        <v>241</v>
      </c>
      <c r="F94" s="21" t="s">
        <v>159</v>
      </c>
      <c r="G94" s="20" t="s">
        <v>160</v>
      </c>
      <c r="H94" s="21" t="s">
        <v>882</v>
      </c>
      <c r="I94" s="23" t="s">
        <v>163</v>
      </c>
      <c r="J94" s="21" t="s">
        <v>164</v>
      </c>
      <c r="K94" s="21">
        <v>69</v>
      </c>
      <c r="L94" s="20" t="s">
        <v>150</v>
      </c>
      <c r="M94" s="22" t="s">
        <v>17</v>
      </c>
      <c r="N94" s="20" t="s">
        <v>672</v>
      </c>
      <c r="O94" s="24" t="s">
        <v>18</v>
      </c>
      <c r="P94" s="21">
        <v>20</v>
      </c>
      <c r="Q94" s="25">
        <v>-18433</v>
      </c>
      <c r="R94" s="25">
        <v>-17138</v>
      </c>
      <c r="S94" s="21">
        <v>94</v>
      </c>
      <c r="T94" s="21">
        <f>_xlfn.MINIFS(Tbl_ExecAmendData_Stacked[Fund Type Sort],Tbl_ExecAmendData_Stacked[RowID],Tbl_ExecAmendData_Stacked[[#This Row],[RowID]],Tbl_ExecAmendData_Stacked[Visible],1)</f>
        <v>20</v>
      </c>
      <c r="U94" s="21" t="str">
        <f>IF(Tbl_ExecAmendData_Stacked[[#This Row],[Min Of Fund Type Sort]]=Tbl_ExecAmendData_Stacked[[#This Row],[Fund Type Sort]],"YES","NO")</f>
        <v>YES</v>
      </c>
      <c r="V94" s="21">
        <f>1</f>
        <v>1</v>
      </c>
      <c r="W94" s="21">
        <f>SUBTOTAL(109,Tbl_ExecAmendData_Stacked[[#This Row],[Count]])</f>
        <v>1</v>
      </c>
    </row>
    <row r="95" spans="2:23" ht="135" x14ac:dyDescent="0.25">
      <c r="B95" s="20" t="s">
        <v>107</v>
      </c>
      <c r="C95" s="21">
        <v>7</v>
      </c>
      <c r="D95" s="22" t="s">
        <v>165</v>
      </c>
      <c r="E95" s="21">
        <v>247</v>
      </c>
      <c r="F95" s="21" t="s">
        <v>166</v>
      </c>
      <c r="G95" s="20" t="s">
        <v>167</v>
      </c>
      <c r="H95" s="21" t="s">
        <v>882</v>
      </c>
      <c r="I95" s="23" t="s">
        <v>168</v>
      </c>
      <c r="J95" s="21" t="s">
        <v>169</v>
      </c>
      <c r="K95" s="21">
        <v>70</v>
      </c>
      <c r="L95" s="20" t="s">
        <v>147</v>
      </c>
      <c r="M95" s="22" t="s">
        <v>17</v>
      </c>
      <c r="N95" s="20" t="s">
        <v>899</v>
      </c>
      <c r="O95" s="24" t="s">
        <v>18</v>
      </c>
      <c r="P95" s="21">
        <v>20</v>
      </c>
      <c r="Q95" s="25">
        <v>-2875000</v>
      </c>
      <c r="R95" s="25">
        <v>-2875000</v>
      </c>
      <c r="S95" s="21">
        <v>95</v>
      </c>
      <c r="T95" s="21">
        <f>_xlfn.MINIFS(Tbl_ExecAmendData_Stacked[Fund Type Sort],Tbl_ExecAmendData_Stacked[RowID],Tbl_ExecAmendData_Stacked[[#This Row],[RowID]],Tbl_ExecAmendData_Stacked[Visible],1)</f>
        <v>20</v>
      </c>
      <c r="U95" s="21" t="str">
        <f>IF(Tbl_ExecAmendData_Stacked[[#This Row],[Min Of Fund Type Sort]]=Tbl_ExecAmendData_Stacked[[#This Row],[Fund Type Sort]],"YES","NO")</f>
        <v>YES</v>
      </c>
      <c r="V95" s="21">
        <f>1</f>
        <v>1</v>
      </c>
      <c r="W95" s="21">
        <f>SUBTOTAL(109,Tbl_ExecAmendData_Stacked[[#This Row],[Count]])</f>
        <v>1</v>
      </c>
    </row>
    <row r="96" spans="2:23" ht="30" x14ac:dyDescent="0.25">
      <c r="B96" s="20" t="s">
        <v>107</v>
      </c>
      <c r="C96" s="21">
        <v>7</v>
      </c>
      <c r="D96" s="22" t="s">
        <v>165</v>
      </c>
      <c r="E96" s="21">
        <v>247</v>
      </c>
      <c r="F96" s="21" t="s">
        <v>166</v>
      </c>
      <c r="G96" s="20" t="s">
        <v>167</v>
      </c>
      <c r="H96" s="21" t="s">
        <v>882</v>
      </c>
      <c r="I96" s="23" t="s">
        <v>170</v>
      </c>
      <c r="J96" s="21" t="s">
        <v>171</v>
      </c>
      <c r="K96" s="21">
        <v>71</v>
      </c>
      <c r="L96" s="20" t="s">
        <v>150</v>
      </c>
      <c r="M96" s="22" t="s">
        <v>17</v>
      </c>
      <c r="N96" s="20" t="s">
        <v>672</v>
      </c>
      <c r="O96" s="24" t="s">
        <v>18</v>
      </c>
      <c r="P96" s="21">
        <v>20</v>
      </c>
      <c r="Q96" s="25">
        <v>-621025</v>
      </c>
      <c r="R96" s="25">
        <v>-661495</v>
      </c>
      <c r="S96" s="21">
        <v>96</v>
      </c>
      <c r="T96" s="21">
        <f>_xlfn.MINIFS(Tbl_ExecAmendData_Stacked[Fund Type Sort],Tbl_ExecAmendData_Stacked[RowID],Tbl_ExecAmendData_Stacked[[#This Row],[RowID]],Tbl_ExecAmendData_Stacked[Visible],1)</f>
        <v>20</v>
      </c>
      <c r="U96" s="21" t="str">
        <f>IF(Tbl_ExecAmendData_Stacked[[#This Row],[Min Of Fund Type Sort]]=Tbl_ExecAmendData_Stacked[[#This Row],[Fund Type Sort]],"YES","NO")</f>
        <v>YES</v>
      </c>
      <c r="V96" s="21">
        <f>1</f>
        <v>1</v>
      </c>
      <c r="W96" s="21">
        <f>SUBTOTAL(109,Tbl_ExecAmendData_Stacked[[#This Row],[Count]])</f>
        <v>1</v>
      </c>
    </row>
    <row r="97" spans="2:23" ht="135" x14ac:dyDescent="0.25">
      <c r="B97" s="20" t="s">
        <v>107</v>
      </c>
      <c r="C97" s="21">
        <v>7</v>
      </c>
      <c r="D97" s="22" t="s">
        <v>172</v>
      </c>
      <c r="E97" s="21">
        <v>216</v>
      </c>
      <c r="F97" s="21" t="s">
        <v>173</v>
      </c>
      <c r="G97" s="20" t="s">
        <v>174</v>
      </c>
      <c r="H97" s="21" t="s">
        <v>882</v>
      </c>
      <c r="I97" s="23" t="s">
        <v>175</v>
      </c>
      <c r="J97" s="21" t="s">
        <v>176</v>
      </c>
      <c r="K97" s="21">
        <v>72</v>
      </c>
      <c r="L97" s="20" t="s">
        <v>147</v>
      </c>
      <c r="M97" s="22" t="s">
        <v>17</v>
      </c>
      <c r="N97" s="20" t="s">
        <v>899</v>
      </c>
      <c r="O97" s="24" t="s">
        <v>18</v>
      </c>
      <c r="P97" s="21">
        <v>20</v>
      </c>
      <c r="Q97" s="25">
        <v>-1500000</v>
      </c>
      <c r="R97" s="25">
        <v>-1500000</v>
      </c>
      <c r="S97" s="21">
        <v>97</v>
      </c>
      <c r="T97" s="21">
        <f>_xlfn.MINIFS(Tbl_ExecAmendData_Stacked[Fund Type Sort],Tbl_ExecAmendData_Stacked[RowID],Tbl_ExecAmendData_Stacked[[#This Row],[RowID]],Tbl_ExecAmendData_Stacked[Visible],1)</f>
        <v>20</v>
      </c>
      <c r="U97" s="21" t="str">
        <f>IF(Tbl_ExecAmendData_Stacked[[#This Row],[Min Of Fund Type Sort]]=Tbl_ExecAmendData_Stacked[[#This Row],[Fund Type Sort]],"YES","NO")</f>
        <v>YES</v>
      </c>
      <c r="V97" s="21">
        <f>1</f>
        <v>1</v>
      </c>
      <c r="W97" s="21">
        <f>SUBTOTAL(109,Tbl_ExecAmendData_Stacked[[#This Row],[Count]])</f>
        <v>1</v>
      </c>
    </row>
    <row r="98" spans="2:23" ht="30" x14ac:dyDescent="0.25">
      <c r="B98" s="20" t="s">
        <v>107</v>
      </c>
      <c r="C98" s="21">
        <v>7</v>
      </c>
      <c r="D98" s="22" t="s">
        <v>172</v>
      </c>
      <c r="E98" s="21">
        <v>216</v>
      </c>
      <c r="F98" s="21" t="s">
        <v>173</v>
      </c>
      <c r="G98" s="20" t="s">
        <v>174</v>
      </c>
      <c r="H98" s="21" t="s">
        <v>882</v>
      </c>
      <c r="I98" s="23" t="s">
        <v>177</v>
      </c>
      <c r="J98" s="21" t="s">
        <v>178</v>
      </c>
      <c r="K98" s="21">
        <v>73</v>
      </c>
      <c r="L98" s="20" t="s">
        <v>150</v>
      </c>
      <c r="M98" s="22" t="s">
        <v>17</v>
      </c>
      <c r="N98" s="20" t="s">
        <v>672</v>
      </c>
      <c r="O98" s="24" t="s">
        <v>18</v>
      </c>
      <c r="P98" s="21">
        <v>20</v>
      </c>
      <c r="Q98" s="25">
        <v>-243620</v>
      </c>
      <c r="R98" s="25">
        <v>-322618</v>
      </c>
      <c r="S98" s="21">
        <v>98</v>
      </c>
      <c r="T98" s="21">
        <f>_xlfn.MINIFS(Tbl_ExecAmendData_Stacked[Fund Type Sort],Tbl_ExecAmendData_Stacked[RowID],Tbl_ExecAmendData_Stacked[[#This Row],[RowID]],Tbl_ExecAmendData_Stacked[Visible],1)</f>
        <v>20</v>
      </c>
      <c r="U98" s="21" t="str">
        <f>IF(Tbl_ExecAmendData_Stacked[[#This Row],[Min Of Fund Type Sort]]=Tbl_ExecAmendData_Stacked[[#This Row],[Fund Type Sort]],"YES","NO")</f>
        <v>YES</v>
      </c>
      <c r="V98" s="21">
        <f>1</f>
        <v>1</v>
      </c>
      <c r="W98" s="21">
        <f>SUBTOTAL(109,Tbl_ExecAmendData_Stacked[[#This Row],[Count]])</f>
        <v>1</v>
      </c>
    </row>
    <row r="99" spans="2:23" ht="135" x14ac:dyDescent="0.25">
      <c r="B99" s="20" t="s">
        <v>107</v>
      </c>
      <c r="C99" s="21">
        <v>7</v>
      </c>
      <c r="D99" s="22" t="s">
        <v>179</v>
      </c>
      <c r="E99" s="21">
        <v>214</v>
      </c>
      <c r="F99" s="21" t="s">
        <v>180</v>
      </c>
      <c r="G99" s="20" t="s">
        <v>181</v>
      </c>
      <c r="H99" s="21" t="s">
        <v>882</v>
      </c>
      <c r="I99" s="23" t="s">
        <v>182</v>
      </c>
      <c r="J99" s="21" t="s">
        <v>183</v>
      </c>
      <c r="K99" s="21">
        <v>74</v>
      </c>
      <c r="L99" s="20" t="s">
        <v>147</v>
      </c>
      <c r="M99" s="22" t="s">
        <v>17</v>
      </c>
      <c r="N99" s="20" t="s">
        <v>899</v>
      </c>
      <c r="O99" s="24" t="s">
        <v>18</v>
      </c>
      <c r="P99" s="21">
        <v>20</v>
      </c>
      <c r="Q99" s="25">
        <v>-625000</v>
      </c>
      <c r="R99" s="25">
        <v>-625000</v>
      </c>
      <c r="S99" s="21">
        <v>99</v>
      </c>
      <c r="T99" s="21">
        <f>_xlfn.MINIFS(Tbl_ExecAmendData_Stacked[Fund Type Sort],Tbl_ExecAmendData_Stacked[RowID],Tbl_ExecAmendData_Stacked[[#This Row],[RowID]],Tbl_ExecAmendData_Stacked[Visible],1)</f>
        <v>20</v>
      </c>
      <c r="U99" s="21" t="str">
        <f>IF(Tbl_ExecAmendData_Stacked[[#This Row],[Min Of Fund Type Sort]]=Tbl_ExecAmendData_Stacked[[#This Row],[Fund Type Sort]],"YES","NO")</f>
        <v>YES</v>
      </c>
      <c r="V99" s="21">
        <f>1</f>
        <v>1</v>
      </c>
      <c r="W99" s="21">
        <f>SUBTOTAL(109,Tbl_ExecAmendData_Stacked[[#This Row],[Count]])</f>
        <v>1</v>
      </c>
    </row>
    <row r="100" spans="2:23" ht="30" x14ac:dyDescent="0.25">
      <c r="B100" s="20" t="s">
        <v>107</v>
      </c>
      <c r="C100" s="21">
        <v>7</v>
      </c>
      <c r="D100" s="22" t="s">
        <v>179</v>
      </c>
      <c r="E100" s="21">
        <v>214</v>
      </c>
      <c r="F100" s="21" t="s">
        <v>180</v>
      </c>
      <c r="G100" s="20" t="s">
        <v>181</v>
      </c>
      <c r="H100" s="21" t="s">
        <v>882</v>
      </c>
      <c r="I100" s="23" t="s">
        <v>184</v>
      </c>
      <c r="J100" s="21" t="s">
        <v>185</v>
      </c>
      <c r="K100" s="21">
        <v>75</v>
      </c>
      <c r="L100" s="20" t="s">
        <v>150</v>
      </c>
      <c r="M100" s="22" t="s">
        <v>17</v>
      </c>
      <c r="N100" s="20" t="s">
        <v>672</v>
      </c>
      <c r="O100" s="24" t="s">
        <v>18</v>
      </c>
      <c r="P100" s="21">
        <v>20</v>
      </c>
      <c r="Q100" s="25">
        <v>-111843</v>
      </c>
      <c r="R100" s="25">
        <v>-116963</v>
      </c>
      <c r="S100" s="21">
        <v>100</v>
      </c>
      <c r="T100" s="21">
        <f>_xlfn.MINIFS(Tbl_ExecAmendData_Stacked[Fund Type Sort],Tbl_ExecAmendData_Stacked[RowID],Tbl_ExecAmendData_Stacked[[#This Row],[RowID]],Tbl_ExecAmendData_Stacked[Visible],1)</f>
        <v>20</v>
      </c>
      <c r="U100" s="21" t="str">
        <f>IF(Tbl_ExecAmendData_Stacked[[#This Row],[Min Of Fund Type Sort]]=Tbl_ExecAmendData_Stacked[[#This Row],[Fund Type Sort]],"YES","NO")</f>
        <v>YES</v>
      </c>
      <c r="V100" s="21">
        <f>1</f>
        <v>1</v>
      </c>
      <c r="W100" s="21">
        <f>SUBTOTAL(109,Tbl_ExecAmendData_Stacked[[#This Row],[Count]])</f>
        <v>1</v>
      </c>
    </row>
    <row r="101" spans="2:23" ht="135" x14ac:dyDescent="0.25">
      <c r="B101" s="20" t="s">
        <v>107</v>
      </c>
      <c r="C101" s="21">
        <v>7</v>
      </c>
      <c r="D101" s="22" t="s">
        <v>186</v>
      </c>
      <c r="E101" s="21">
        <v>213</v>
      </c>
      <c r="F101" s="21" t="s">
        <v>187</v>
      </c>
      <c r="G101" s="20" t="s">
        <v>188</v>
      </c>
      <c r="H101" s="21" t="s">
        <v>882</v>
      </c>
      <c r="I101" s="23" t="s">
        <v>189</v>
      </c>
      <c r="J101" s="21" t="s">
        <v>190</v>
      </c>
      <c r="K101" s="21">
        <v>76</v>
      </c>
      <c r="L101" s="20" t="s">
        <v>147</v>
      </c>
      <c r="M101" s="22" t="s">
        <v>17</v>
      </c>
      <c r="N101" s="20" t="s">
        <v>899</v>
      </c>
      <c r="O101" s="24" t="s">
        <v>18</v>
      </c>
      <c r="P101" s="21">
        <v>20</v>
      </c>
      <c r="Q101" s="25">
        <v>-2500000</v>
      </c>
      <c r="R101" s="25">
        <v>-2500000</v>
      </c>
      <c r="S101" s="21">
        <v>101</v>
      </c>
      <c r="T101" s="21">
        <f>_xlfn.MINIFS(Tbl_ExecAmendData_Stacked[Fund Type Sort],Tbl_ExecAmendData_Stacked[RowID],Tbl_ExecAmendData_Stacked[[#This Row],[RowID]],Tbl_ExecAmendData_Stacked[Visible],1)</f>
        <v>20</v>
      </c>
      <c r="U101" s="21" t="str">
        <f>IF(Tbl_ExecAmendData_Stacked[[#This Row],[Min Of Fund Type Sort]]=Tbl_ExecAmendData_Stacked[[#This Row],[Fund Type Sort]],"YES","NO")</f>
        <v>YES</v>
      </c>
      <c r="V101" s="21">
        <f>1</f>
        <v>1</v>
      </c>
      <c r="W101" s="21">
        <f>SUBTOTAL(109,Tbl_ExecAmendData_Stacked[[#This Row],[Count]])</f>
        <v>1</v>
      </c>
    </row>
    <row r="102" spans="2:23" ht="60" x14ac:dyDescent="0.25">
      <c r="B102" s="20" t="s">
        <v>107</v>
      </c>
      <c r="C102" s="21">
        <v>7</v>
      </c>
      <c r="D102" s="22" t="s">
        <v>186</v>
      </c>
      <c r="E102" s="21">
        <v>213</v>
      </c>
      <c r="F102" s="21" t="s">
        <v>187</v>
      </c>
      <c r="G102" s="20" t="s">
        <v>188</v>
      </c>
      <c r="H102" s="21" t="s">
        <v>882</v>
      </c>
      <c r="I102" s="23" t="s">
        <v>189</v>
      </c>
      <c r="J102" s="21" t="s">
        <v>190</v>
      </c>
      <c r="K102" s="21">
        <v>77</v>
      </c>
      <c r="L102" s="20" t="s">
        <v>654</v>
      </c>
      <c r="M102" s="22" t="s">
        <v>28</v>
      </c>
      <c r="N102" s="20" t="s">
        <v>673</v>
      </c>
      <c r="O102" s="24" t="s">
        <v>28</v>
      </c>
      <c r="P102" s="21">
        <v>15</v>
      </c>
      <c r="Q102" s="25">
        <v>0</v>
      </c>
      <c r="R102" s="25">
        <v>0</v>
      </c>
      <c r="S102" s="21">
        <v>103</v>
      </c>
      <c r="T102" s="21">
        <f>_xlfn.MINIFS(Tbl_ExecAmendData_Stacked[Fund Type Sort],Tbl_ExecAmendData_Stacked[RowID],Tbl_ExecAmendData_Stacked[[#This Row],[RowID]],Tbl_ExecAmendData_Stacked[Visible],1)</f>
        <v>15</v>
      </c>
      <c r="U102" s="21" t="str">
        <f>IF(Tbl_ExecAmendData_Stacked[[#This Row],[Min Of Fund Type Sort]]=Tbl_ExecAmendData_Stacked[[#This Row],[Fund Type Sort]],"YES","NO")</f>
        <v>YES</v>
      </c>
      <c r="V102" s="21">
        <f>1</f>
        <v>1</v>
      </c>
      <c r="W102" s="21">
        <f>SUBTOTAL(109,Tbl_ExecAmendData_Stacked[[#This Row],[Count]])</f>
        <v>1</v>
      </c>
    </row>
    <row r="103" spans="2:23" ht="30" x14ac:dyDescent="0.25">
      <c r="B103" s="20" t="s">
        <v>107</v>
      </c>
      <c r="C103" s="21">
        <v>7</v>
      </c>
      <c r="D103" s="22" t="s">
        <v>186</v>
      </c>
      <c r="E103" s="21">
        <v>213</v>
      </c>
      <c r="F103" s="21" t="s">
        <v>187</v>
      </c>
      <c r="G103" s="20" t="s">
        <v>188</v>
      </c>
      <c r="H103" s="21" t="s">
        <v>882</v>
      </c>
      <c r="I103" s="23" t="s">
        <v>191</v>
      </c>
      <c r="J103" s="21" t="s">
        <v>192</v>
      </c>
      <c r="K103" s="21">
        <v>78</v>
      </c>
      <c r="L103" s="20" t="s">
        <v>150</v>
      </c>
      <c r="M103" s="22" t="s">
        <v>17</v>
      </c>
      <c r="N103" s="20" t="s">
        <v>672</v>
      </c>
      <c r="O103" s="24" t="s">
        <v>18</v>
      </c>
      <c r="P103" s="21">
        <v>20</v>
      </c>
      <c r="Q103" s="25">
        <v>-232085</v>
      </c>
      <c r="R103" s="25">
        <v>-245560</v>
      </c>
      <c r="S103" s="21">
        <v>104</v>
      </c>
      <c r="T103" s="21">
        <f>_xlfn.MINIFS(Tbl_ExecAmendData_Stacked[Fund Type Sort],Tbl_ExecAmendData_Stacked[RowID],Tbl_ExecAmendData_Stacked[[#This Row],[RowID]],Tbl_ExecAmendData_Stacked[Visible],1)</f>
        <v>20</v>
      </c>
      <c r="U103" s="21" t="str">
        <f>IF(Tbl_ExecAmendData_Stacked[[#This Row],[Min Of Fund Type Sort]]=Tbl_ExecAmendData_Stacked[[#This Row],[Fund Type Sort]],"YES","NO")</f>
        <v>YES</v>
      </c>
      <c r="V103" s="21">
        <f>1</f>
        <v>1</v>
      </c>
      <c r="W103" s="21">
        <f>SUBTOTAL(109,Tbl_ExecAmendData_Stacked[[#This Row],[Count]])</f>
        <v>1</v>
      </c>
    </row>
    <row r="104" spans="2:23" ht="135" x14ac:dyDescent="0.25">
      <c r="B104" s="20" t="s">
        <v>107</v>
      </c>
      <c r="C104" s="21">
        <v>7</v>
      </c>
      <c r="D104" s="22" t="s">
        <v>193</v>
      </c>
      <c r="E104" s="21">
        <v>221</v>
      </c>
      <c r="F104" s="21" t="s">
        <v>194</v>
      </c>
      <c r="G104" s="20" t="s">
        <v>195</v>
      </c>
      <c r="H104" s="21" t="s">
        <v>882</v>
      </c>
      <c r="I104" s="23" t="s">
        <v>196</v>
      </c>
      <c r="J104" s="21" t="s">
        <v>197</v>
      </c>
      <c r="K104" s="21">
        <v>79</v>
      </c>
      <c r="L104" s="20" t="s">
        <v>147</v>
      </c>
      <c r="M104" s="22" t="s">
        <v>17</v>
      </c>
      <c r="N104" s="20" t="s">
        <v>899</v>
      </c>
      <c r="O104" s="24" t="s">
        <v>18</v>
      </c>
      <c r="P104" s="21">
        <v>20</v>
      </c>
      <c r="Q104" s="25">
        <v>-2375000</v>
      </c>
      <c r="R104" s="25">
        <v>-2375000</v>
      </c>
      <c r="S104" s="21">
        <v>105</v>
      </c>
      <c r="T104" s="21">
        <f>_xlfn.MINIFS(Tbl_ExecAmendData_Stacked[Fund Type Sort],Tbl_ExecAmendData_Stacked[RowID],Tbl_ExecAmendData_Stacked[[#This Row],[RowID]],Tbl_ExecAmendData_Stacked[Visible],1)</f>
        <v>20</v>
      </c>
      <c r="U104" s="21" t="str">
        <f>IF(Tbl_ExecAmendData_Stacked[[#This Row],[Min Of Fund Type Sort]]=Tbl_ExecAmendData_Stacked[[#This Row],[Fund Type Sort]],"YES","NO")</f>
        <v>YES</v>
      </c>
      <c r="V104" s="21">
        <f>1</f>
        <v>1</v>
      </c>
      <c r="W104" s="21">
        <f>SUBTOTAL(109,Tbl_ExecAmendData_Stacked[[#This Row],[Count]])</f>
        <v>1</v>
      </c>
    </row>
    <row r="105" spans="2:23" ht="30" x14ac:dyDescent="0.25">
      <c r="B105" s="20" t="s">
        <v>107</v>
      </c>
      <c r="C105" s="21">
        <v>7</v>
      </c>
      <c r="D105" s="22" t="s">
        <v>193</v>
      </c>
      <c r="E105" s="21">
        <v>221</v>
      </c>
      <c r="F105" s="21" t="s">
        <v>194</v>
      </c>
      <c r="G105" s="20" t="s">
        <v>195</v>
      </c>
      <c r="H105" s="21" t="s">
        <v>882</v>
      </c>
      <c r="I105" s="23" t="s">
        <v>198</v>
      </c>
      <c r="J105" s="21" t="s">
        <v>199</v>
      </c>
      <c r="K105" s="21">
        <v>80</v>
      </c>
      <c r="L105" s="20" t="s">
        <v>150</v>
      </c>
      <c r="M105" s="22" t="s">
        <v>17</v>
      </c>
      <c r="N105" s="20" t="s">
        <v>672</v>
      </c>
      <c r="O105" s="24" t="s">
        <v>18</v>
      </c>
      <c r="P105" s="21">
        <v>20</v>
      </c>
      <c r="Q105" s="25">
        <v>-511815</v>
      </c>
      <c r="R105" s="25">
        <v>-711785</v>
      </c>
      <c r="S105" s="21">
        <v>106</v>
      </c>
      <c r="T105" s="21">
        <f>_xlfn.MINIFS(Tbl_ExecAmendData_Stacked[Fund Type Sort],Tbl_ExecAmendData_Stacked[RowID],Tbl_ExecAmendData_Stacked[[#This Row],[RowID]],Tbl_ExecAmendData_Stacked[Visible],1)</f>
        <v>20</v>
      </c>
      <c r="U105" s="21" t="str">
        <f>IF(Tbl_ExecAmendData_Stacked[[#This Row],[Min Of Fund Type Sort]]=Tbl_ExecAmendData_Stacked[[#This Row],[Fund Type Sort]],"YES","NO")</f>
        <v>YES</v>
      </c>
      <c r="V105" s="21">
        <f>1</f>
        <v>1</v>
      </c>
      <c r="W105" s="21">
        <f>SUBTOTAL(109,Tbl_ExecAmendData_Stacked[[#This Row],[Count]])</f>
        <v>1</v>
      </c>
    </row>
    <row r="106" spans="2:23" ht="135" x14ac:dyDescent="0.25">
      <c r="B106" s="20" t="s">
        <v>107</v>
      </c>
      <c r="C106" s="21">
        <v>7</v>
      </c>
      <c r="D106" s="22" t="s">
        <v>200</v>
      </c>
      <c r="E106" s="21">
        <v>217</v>
      </c>
      <c r="F106" s="21" t="s">
        <v>201</v>
      </c>
      <c r="G106" s="20" t="s">
        <v>202</v>
      </c>
      <c r="H106" s="21" t="s">
        <v>882</v>
      </c>
      <c r="I106" s="23" t="s">
        <v>203</v>
      </c>
      <c r="J106" s="21" t="s">
        <v>204</v>
      </c>
      <c r="K106" s="21">
        <v>81</v>
      </c>
      <c r="L106" s="20" t="s">
        <v>147</v>
      </c>
      <c r="M106" s="22" t="s">
        <v>17</v>
      </c>
      <c r="N106" s="20" t="s">
        <v>899</v>
      </c>
      <c r="O106" s="24" t="s">
        <v>18</v>
      </c>
      <c r="P106" s="21">
        <v>20</v>
      </c>
      <c r="Q106" s="25">
        <v>-875000</v>
      </c>
      <c r="R106" s="25">
        <v>-875000</v>
      </c>
      <c r="S106" s="21">
        <v>108</v>
      </c>
      <c r="T106" s="21">
        <f>_xlfn.MINIFS(Tbl_ExecAmendData_Stacked[Fund Type Sort],Tbl_ExecAmendData_Stacked[RowID],Tbl_ExecAmendData_Stacked[[#This Row],[RowID]],Tbl_ExecAmendData_Stacked[Visible],1)</f>
        <v>20</v>
      </c>
      <c r="U106" s="21" t="str">
        <f>IF(Tbl_ExecAmendData_Stacked[[#This Row],[Min Of Fund Type Sort]]=Tbl_ExecAmendData_Stacked[[#This Row],[Fund Type Sort]],"YES","NO")</f>
        <v>YES</v>
      </c>
      <c r="V106" s="21">
        <f>1</f>
        <v>1</v>
      </c>
      <c r="W106" s="21">
        <f>SUBTOTAL(109,Tbl_ExecAmendData_Stacked[[#This Row],[Count]])</f>
        <v>1</v>
      </c>
    </row>
    <row r="107" spans="2:23" ht="30" x14ac:dyDescent="0.25">
      <c r="B107" s="20" t="s">
        <v>107</v>
      </c>
      <c r="C107" s="21">
        <v>7</v>
      </c>
      <c r="D107" s="22" t="s">
        <v>200</v>
      </c>
      <c r="E107" s="21">
        <v>217</v>
      </c>
      <c r="F107" s="21" t="s">
        <v>201</v>
      </c>
      <c r="G107" s="20" t="s">
        <v>202</v>
      </c>
      <c r="H107" s="21" t="s">
        <v>882</v>
      </c>
      <c r="I107" s="23" t="s">
        <v>205</v>
      </c>
      <c r="J107" s="21" t="s">
        <v>206</v>
      </c>
      <c r="K107" s="21">
        <v>82</v>
      </c>
      <c r="L107" s="20" t="s">
        <v>150</v>
      </c>
      <c r="M107" s="22" t="s">
        <v>17</v>
      </c>
      <c r="N107" s="20" t="s">
        <v>672</v>
      </c>
      <c r="O107" s="24" t="s">
        <v>18</v>
      </c>
      <c r="P107" s="21">
        <v>20</v>
      </c>
      <c r="Q107" s="25">
        <v>-245753</v>
      </c>
      <c r="R107" s="25">
        <v>-203153</v>
      </c>
      <c r="S107" s="21">
        <v>109</v>
      </c>
      <c r="T107" s="21">
        <f>_xlfn.MINIFS(Tbl_ExecAmendData_Stacked[Fund Type Sort],Tbl_ExecAmendData_Stacked[RowID],Tbl_ExecAmendData_Stacked[[#This Row],[RowID]],Tbl_ExecAmendData_Stacked[Visible],1)</f>
        <v>20</v>
      </c>
      <c r="U107" s="21" t="str">
        <f>IF(Tbl_ExecAmendData_Stacked[[#This Row],[Min Of Fund Type Sort]]=Tbl_ExecAmendData_Stacked[[#This Row],[Fund Type Sort]],"YES","NO")</f>
        <v>YES</v>
      </c>
      <c r="V107" s="21">
        <f>1</f>
        <v>1</v>
      </c>
      <c r="W107" s="21">
        <f>SUBTOTAL(109,Tbl_ExecAmendData_Stacked[[#This Row],[Count]])</f>
        <v>1</v>
      </c>
    </row>
    <row r="108" spans="2:23" ht="135" x14ac:dyDescent="0.25">
      <c r="B108" s="20" t="s">
        <v>107</v>
      </c>
      <c r="C108" s="21">
        <v>7</v>
      </c>
      <c r="D108" s="22" t="s">
        <v>207</v>
      </c>
      <c r="E108" s="21">
        <v>215</v>
      </c>
      <c r="F108" s="21" t="s">
        <v>208</v>
      </c>
      <c r="G108" s="20" t="s">
        <v>209</v>
      </c>
      <c r="H108" s="21" t="s">
        <v>882</v>
      </c>
      <c r="I108" s="23" t="s">
        <v>210</v>
      </c>
      <c r="J108" s="21" t="s">
        <v>211</v>
      </c>
      <c r="K108" s="21">
        <v>83</v>
      </c>
      <c r="L108" s="20" t="s">
        <v>147</v>
      </c>
      <c r="M108" s="22" t="s">
        <v>17</v>
      </c>
      <c r="N108" s="20" t="s">
        <v>899</v>
      </c>
      <c r="O108" s="24" t="s">
        <v>18</v>
      </c>
      <c r="P108" s="21">
        <v>20</v>
      </c>
      <c r="Q108" s="25">
        <v>-625000</v>
      </c>
      <c r="R108" s="25">
        <v>-625000</v>
      </c>
      <c r="S108" s="21">
        <v>110</v>
      </c>
      <c r="T108" s="21">
        <f>_xlfn.MINIFS(Tbl_ExecAmendData_Stacked[Fund Type Sort],Tbl_ExecAmendData_Stacked[RowID],Tbl_ExecAmendData_Stacked[[#This Row],[RowID]],Tbl_ExecAmendData_Stacked[Visible],1)</f>
        <v>20</v>
      </c>
      <c r="U108" s="21" t="str">
        <f>IF(Tbl_ExecAmendData_Stacked[[#This Row],[Min Of Fund Type Sort]]=Tbl_ExecAmendData_Stacked[[#This Row],[Fund Type Sort]],"YES","NO")</f>
        <v>YES</v>
      </c>
      <c r="V108" s="21">
        <f>1</f>
        <v>1</v>
      </c>
      <c r="W108" s="21">
        <f>SUBTOTAL(109,Tbl_ExecAmendData_Stacked[[#This Row],[Count]])</f>
        <v>1</v>
      </c>
    </row>
    <row r="109" spans="2:23" ht="30" x14ac:dyDescent="0.25">
      <c r="B109" s="20" t="s">
        <v>107</v>
      </c>
      <c r="C109" s="21">
        <v>7</v>
      </c>
      <c r="D109" s="22" t="s">
        <v>207</v>
      </c>
      <c r="E109" s="21">
        <v>215</v>
      </c>
      <c r="F109" s="21" t="s">
        <v>208</v>
      </c>
      <c r="G109" s="20" t="s">
        <v>209</v>
      </c>
      <c r="H109" s="21" t="s">
        <v>882</v>
      </c>
      <c r="I109" s="23" t="s">
        <v>212</v>
      </c>
      <c r="J109" s="21" t="s">
        <v>213</v>
      </c>
      <c r="K109" s="21">
        <v>84</v>
      </c>
      <c r="L109" s="20" t="s">
        <v>150</v>
      </c>
      <c r="M109" s="22" t="s">
        <v>17</v>
      </c>
      <c r="N109" s="20" t="s">
        <v>672</v>
      </c>
      <c r="O109" s="24" t="s">
        <v>18</v>
      </c>
      <c r="P109" s="21">
        <v>20</v>
      </c>
      <c r="Q109" s="25">
        <v>-70340</v>
      </c>
      <c r="R109" s="25">
        <v>-78060</v>
      </c>
      <c r="S109" s="21">
        <v>111</v>
      </c>
      <c r="T109" s="21">
        <f>_xlfn.MINIFS(Tbl_ExecAmendData_Stacked[Fund Type Sort],Tbl_ExecAmendData_Stacked[RowID],Tbl_ExecAmendData_Stacked[[#This Row],[RowID]],Tbl_ExecAmendData_Stacked[Visible],1)</f>
        <v>20</v>
      </c>
      <c r="U109" s="21" t="str">
        <f>IF(Tbl_ExecAmendData_Stacked[[#This Row],[Min Of Fund Type Sort]]=Tbl_ExecAmendData_Stacked[[#This Row],[Fund Type Sort]],"YES","NO")</f>
        <v>YES</v>
      </c>
      <c r="V109" s="21">
        <f>1</f>
        <v>1</v>
      </c>
      <c r="W109" s="21">
        <f>SUBTOTAL(109,Tbl_ExecAmendData_Stacked[[#This Row],[Count]])</f>
        <v>1</v>
      </c>
    </row>
    <row r="110" spans="2:23" ht="135" x14ac:dyDescent="0.25">
      <c r="B110" s="20" t="s">
        <v>107</v>
      </c>
      <c r="C110" s="21">
        <v>7</v>
      </c>
      <c r="D110" s="22" t="s">
        <v>214</v>
      </c>
      <c r="E110" s="21">
        <v>207</v>
      </c>
      <c r="F110" s="21" t="s">
        <v>215</v>
      </c>
      <c r="G110" s="20" t="s">
        <v>216</v>
      </c>
      <c r="H110" s="21" t="s">
        <v>882</v>
      </c>
      <c r="I110" s="23" t="s">
        <v>217</v>
      </c>
      <c r="J110" s="21" t="s">
        <v>218</v>
      </c>
      <c r="K110" s="21">
        <v>85</v>
      </c>
      <c r="L110" s="20" t="s">
        <v>147</v>
      </c>
      <c r="M110" s="22" t="s">
        <v>17</v>
      </c>
      <c r="N110" s="20" t="s">
        <v>899</v>
      </c>
      <c r="O110" s="24" t="s">
        <v>18</v>
      </c>
      <c r="P110" s="21">
        <v>20</v>
      </c>
      <c r="Q110" s="25">
        <v>-2114875</v>
      </c>
      <c r="R110" s="25">
        <v>-2114875</v>
      </c>
      <c r="S110" s="21">
        <v>112</v>
      </c>
      <c r="T110" s="21">
        <f>_xlfn.MINIFS(Tbl_ExecAmendData_Stacked[Fund Type Sort],Tbl_ExecAmendData_Stacked[RowID],Tbl_ExecAmendData_Stacked[[#This Row],[RowID]],Tbl_ExecAmendData_Stacked[Visible],1)</f>
        <v>20</v>
      </c>
      <c r="U110" s="21" t="str">
        <f>IF(Tbl_ExecAmendData_Stacked[[#This Row],[Min Of Fund Type Sort]]=Tbl_ExecAmendData_Stacked[[#This Row],[Fund Type Sort]],"YES","NO")</f>
        <v>YES</v>
      </c>
      <c r="V110" s="21">
        <f>1</f>
        <v>1</v>
      </c>
      <c r="W110" s="21">
        <f>SUBTOTAL(109,Tbl_ExecAmendData_Stacked[[#This Row],[Count]])</f>
        <v>1</v>
      </c>
    </row>
    <row r="111" spans="2:23" ht="30" x14ac:dyDescent="0.25">
      <c r="B111" s="20" t="s">
        <v>107</v>
      </c>
      <c r="C111" s="21">
        <v>7</v>
      </c>
      <c r="D111" s="22" t="s">
        <v>214</v>
      </c>
      <c r="E111" s="21">
        <v>207</v>
      </c>
      <c r="F111" s="21" t="s">
        <v>215</v>
      </c>
      <c r="G111" s="20" t="s">
        <v>216</v>
      </c>
      <c r="H111" s="21" t="s">
        <v>882</v>
      </c>
      <c r="I111" s="23" t="s">
        <v>219</v>
      </c>
      <c r="J111" s="21" t="s">
        <v>220</v>
      </c>
      <c r="K111" s="21">
        <v>86</v>
      </c>
      <c r="L111" s="20" t="s">
        <v>150</v>
      </c>
      <c r="M111" s="22" t="s">
        <v>17</v>
      </c>
      <c r="N111" s="20" t="s">
        <v>672</v>
      </c>
      <c r="O111" s="24" t="s">
        <v>18</v>
      </c>
      <c r="P111" s="21">
        <v>20</v>
      </c>
      <c r="Q111" s="25">
        <v>-91155</v>
      </c>
      <c r="R111" s="25">
        <v>-104203</v>
      </c>
      <c r="S111" s="21">
        <v>113</v>
      </c>
      <c r="T111" s="21">
        <f>_xlfn.MINIFS(Tbl_ExecAmendData_Stacked[Fund Type Sort],Tbl_ExecAmendData_Stacked[RowID],Tbl_ExecAmendData_Stacked[[#This Row],[RowID]],Tbl_ExecAmendData_Stacked[Visible],1)</f>
        <v>20</v>
      </c>
      <c r="U111" s="21" t="str">
        <f>IF(Tbl_ExecAmendData_Stacked[[#This Row],[Min Of Fund Type Sort]]=Tbl_ExecAmendData_Stacked[[#This Row],[Fund Type Sort]],"YES","NO")</f>
        <v>YES</v>
      </c>
      <c r="V111" s="21">
        <f>1</f>
        <v>1</v>
      </c>
      <c r="W111" s="21">
        <f>SUBTOTAL(109,Tbl_ExecAmendData_Stacked[[#This Row],[Count]])</f>
        <v>1</v>
      </c>
    </row>
    <row r="112" spans="2:23" ht="135" x14ac:dyDescent="0.25">
      <c r="B112" s="20" t="s">
        <v>107</v>
      </c>
      <c r="C112" s="21">
        <v>7</v>
      </c>
      <c r="D112" s="22" t="s">
        <v>221</v>
      </c>
      <c r="E112" s="21">
        <v>246</v>
      </c>
      <c r="F112" s="21" t="s">
        <v>222</v>
      </c>
      <c r="G112" s="20" t="s">
        <v>223</v>
      </c>
      <c r="H112" s="21" t="s">
        <v>882</v>
      </c>
      <c r="I112" s="23" t="s">
        <v>224</v>
      </c>
      <c r="J112" s="21" t="s">
        <v>225</v>
      </c>
      <c r="K112" s="21">
        <v>87</v>
      </c>
      <c r="L112" s="20" t="s">
        <v>147</v>
      </c>
      <c r="M112" s="22" t="s">
        <v>17</v>
      </c>
      <c r="N112" s="20" t="s">
        <v>899</v>
      </c>
      <c r="O112" s="24" t="s">
        <v>18</v>
      </c>
      <c r="P112" s="21">
        <v>20</v>
      </c>
      <c r="Q112" s="25">
        <v>-250000</v>
      </c>
      <c r="R112" s="25">
        <v>-250000</v>
      </c>
      <c r="S112" s="21">
        <v>114</v>
      </c>
      <c r="T112" s="21">
        <f>_xlfn.MINIFS(Tbl_ExecAmendData_Stacked[Fund Type Sort],Tbl_ExecAmendData_Stacked[RowID],Tbl_ExecAmendData_Stacked[[#This Row],[RowID]],Tbl_ExecAmendData_Stacked[Visible],1)</f>
        <v>20</v>
      </c>
      <c r="U112" s="21" t="str">
        <f>IF(Tbl_ExecAmendData_Stacked[[#This Row],[Min Of Fund Type Sort]]=Tbl_ExecAmendData_Stacked[[#This Row],[Fund Type Sort]],"YES","NO")</f>
        <v>YES</v>
      </c>
      <c r="V112" s="21">
        <f>1</f>
        <v>1</v>
      </c>
      <c r="W112" s="21">
        <f>SUBTOTAL(109,Tbl_ExecAmendData_Stacked[[#This Row],[Count]])</f>
        <v>1</v>
      </c>
    </row>
    <row r="113" spans="2:23" ht="30" x14ac:dyDescent="0.25">
      <c r="B113" s="20" t="s">
        <v>107</v>
      </c>
      <c r="C113" s="21">
        <v>7</v>
      </c>
      <c r="D113" s="22" t="s">
        <v>221</v>
      </c>
      <c r="E113" s="21">
        <v>246</v>
      </c>
      <c r="F113" s="21" t="s">
        <v>222</v>
      </c>
      <c r="G113" s="20" t="s">
        <v>223</v>
      </c>
      <c r="H113" s="21" t="s">
        <v>882</v>
      </c>
      <c r="I113" s="23" t="s">
        <v>226</v>
      </c>
      <c r="J113" s="21" t="s">
        <v>227</v>
      </c>
      <c r="K113" s="21">
        <v>88</v>
      </c>
      <c r="L113" s="20" t="s">
        <v>150</v>
      </c>
      <c r="M113" s="22" t="s">
        <v>17</v>
      </c>
      <c r="N113" s="20" t="s">
        <v>672</v>
      </c>
      <c r="O113" s="24" t="s">
        <v>18</v>
      </c>
      <c r="P113" s="21">
        <v>20</v>
      </c>
      <c r="Q113" s="25">
        <v>-58555</v>
      </c>
      <c r="R113" s="25">
        <v>-46910</v>
      </c>
      <c r="S113" s="21">
        <v>115</v>
      </c>
      <c r="T113" s="21">
        <f>_xlfn.MINIFS(Tbl_ExecAmendData_Stacked[Fund Type Sort],Tbl_ExecAmendData_Stacked[RowID],Tbl_ExecAmendData_Stacked[[#This Row],[RowID]],Tbl_ExecAmendData_Stacked[Visible],1)</f>
        <v>20</v>
      </c>
      <c r="U113" s="21" t="str">
        <f>IF(Tbl_ExecAmendData_Stacked[[#This Row],[Min Of Fund Type Sort]]=Tbl_ExecAmendData_Stacked[[#This Row],[Fund Type Sort]],"YES","NO")</f>
        <v>YES</v>
      </c>
      <c r="V113" s="21">
        <f>1</f>
        <v>1</v>
      </c>
      <c r="W113" s="21">
        <f>SUBTOTAL(109,Tbl_ExecAmendData_Stacked[[#This Row],[Count]])</f>
        <v>1</v>
      </c>
    </row>
    <row r="114" spans="2:23" ht="135" x14ac:dyDescent="0.25">
      <c r="B114" s="20" t="s">
        <v>107</v>
      </c>
      <c r="C114" s="21">
        <v>7</v>
      </c>
      <c r="D114" s="22" t="s">
        <v>228</v>
      </c>
      <c r="E114" s="21">
        <v>236</v>
      </c>
      <c r="F114" s="21" t="s">
        <v>229</v>
      </c>
      <c r="G114" s="20" t="s">
        <v>230</v>
      </c>
      <c r="H114" s="21" t="s">
        <v>882</v>
      </c>
      <c r="I114" s="23" t="s">
        <v>231</v>
      </c>
      <c r="J114" s="21" t="s">
        <v>232</v>
      </c>
      <c r="K114" s="21">
        <v>89</v>
      </c>
      <c r="L114" s="20" t="s">
        <v>147</v>
      </c>
      <c r="M114" s="22" t="s">
        <v>17</v>
      </c>
      <c r="N114" s="20" t="s">
        <v>899</v>
      </c>
      <c r="O114" s="24" t="s">
        <v>18</v>
      </c>
      <c r="P114" s="21">
        <v>20</v>
      </c>
      <c r="Q114" s="25">
        <v>-2812500</v>
      </c>
      <c r="R114" s="25">
        <v>-2812500</v>
      </c>
      <c r="S114" s="21">
        <v>116</v>
      </c>
      <c r="T114" s="21">
        <f>_xlfn.MINIFS(Tbl_ExecAmendData_Stacked[Fund Type Sort],Tbl_ExecAmendData_Stacked[RowID],Tbl_ExecAmendData_Stacked[[#This Row],[RowID]],Tbl_ExecAmendData_Stacked[Visible],1)</f>
        <v>20</v>
      </c>
      <c r="U114" s="21" t="str">
        <f>IF(Tbl_ExecAmendData_Stacked[[#This Row],[Min Of Fund Type Sort]]=Tbl_ExecAmendData_Stacked[[#This Row],[Fund Type Sort]],"YES","NO")</f>
        <v>YES</v>
      </c>
      <c r="V114" s="21">
        <f>1</f>
        <v>1</v>
      </c>
      <c r="W114" s="21">
        <f>SUBTOTAL(109,Tbl_ExecAmendData_Stacked[[#This Row],[Count]])</f>
        <v>1</v>
      </c>
    </row>
    <row r="115" spans="2:23" ht="30" x14ac:dyDescent="0.25">
      <c r="B115" s="20" t="s">
        <v>107</v>
      </c>
      <c r="C115" s="21">
        <v>7</v>
      </c>
      <c r="D115" s="22" t="s">
        <v>228</v>
      </c>
      <c r="E115" s="21">
        <v>236</v>
      </c>
      <c r="F115" s="21" t="s">
        <v>229</v>
      </c>
      <c r="G115" s="20" t="s">
        <v>230</v>
      </c>
      <c r="H115" s="21" t="s">
        <v>882</v>
      </c>
      <c r="I115" s="23" t="s">
        <v>233</v>
      </c>
      <c r="J115" s="21" t="s">
        <v>234</v>
      </c>
      <c r="K115" s="21">
        <v>90</v>
      </c>
      <c r="L115" s="20" t="s">
        <v>150</v>
      </c>
      <c r="M115" s="22" t="s">
        <v>17</v>
      </c>
      <c r="N115" s="20" t="s">
        <v>672</v>
      </c>
      <c r="O115" s="24" t="s">
        <v>18</v>
      </c>
      <c r="P115" s="21">
        <v>20</v>
      </c>
      <c r="Q115" s="25">
        <v>-631180</v>
      </c>
      <c r="R115" s="25">
        <v>-705030</v>
      </c>
      <c r="S115" s="21">
        <v>117</v>
      </c>
      <c r="T115" s="21">
        <f>_xlfn.MINIFS(Tbl_ExecAmendData_Stacked[Fund Type Sort],Tbl_ExecAmendData_Stacked[RowID],Tbl_ExecAmendData_Stacked[[#This Row],[RowID]],Tbl_ExecAmendData_Stacked[Visible],1)</f>
        <v>20</v>
      </c>
      <c r="U115" s="21" t="str">
        <f>IF(Tbl_ExecAmendData_Stacked[[#This Row],[Min Of Fund Type Sort]]=Tbl_ExecAmendData_Stacked[[#This Row],[Fund Type Sort]],"YES","NO")</f>
        <v>YES</v>
      </c>
      <c r="V115" s="21">
        <f>1</f>
        <v>1</v>
      </c>
      <c r="W115" s="21">
        <f>SUBTOTAL(109,Tbl_ExecAmendData_Stacked[[#This Row],[Count]])</f>
        <v>1</v>
      </c>
    </row>
    <row r="116" spans="2:23" ht="135" x14ac:dyDescent="0.25">
      <c r="B116" s="20" t="s">
        <v>107</v>
      </c>
      <c r="C116" s="21">
        <v>7</v>
      </c>
      <c r="D116" s="22" t="s">
        <v>235</v>
      </c>
      <c r="E116" s="21">
        <v>260</v>
      </c>
      <c r="F116" s="21" t="s">
        <v>236</v>
      </c>
      <c r="G116" s="20" t="s">
        <v>237</v>
      </c>
      <c r="H116" s="21" t="s">
        <v>882</v>
      </c>
      <c r="I116" s="23" t="s">
        <v>238</v>
      </c>
      <c r="J116" s="21" t="s">
        <v>239</v>
      </c>
      <c r="K116" s="21">
        <v>91</v>
      </c>
      <c r="L116" s="20" t="s">
        <v>147</v>
      </c>
      <c r="M116" s="22" t="s">
        <v>17</v>
      </c>
      <c r="N116" s="20" t="s">
        <v>899</v>
      </c>
      <c r="O116" s="24" t="s">
        <v>18</v>
      </c>
      <c r="P116" s="21">
        <v>20</v>
      </c>
      <c r="Q116" s="25">
        <v>-2500000</v>
      </c>
      <c r="R116" s="25">
        <v>-2500000</v>
      </c>
      <c r="S116" s="21">
        <v>118</v>
      </c>
      <c r="T116" s="21">
        <f>_xlfn.MINIFS(Tbl_ExecAmendData_Stacked[Fund Type Sort],Tbl_ExecAmendData_Stacked[RowID],Tbl_ExecAmendData_Stacked[[#This Row],[RowID]],Tbl_ExecAmendData_Stacked[Visible],1)</f>
        <v>20</v>
      </c>
      <c r="U116" s="21" t="str">
        <f>IF(Tbl_ExecAmendData_Stacked[[#This Row],[Min Of Fund Type Sort]]=Tbl_ExecAmendData_Stacked[[#This Row],[Fund Type Sort]],"YES","NO")</f>
        <v>YES</v>
      </c>
      <c r="V116" s="21">
        <f>1</f>
        <v>1</v>
      </c>
      <c r="W116" s="21">
        <f>SUBTOTAL(109,Tbl_ExecAmendData_Stacked[[#This Row],[Count]])</f>
        <v>1</v>
      </c>
    </row>
    <row r="117" spans="2:23" ht="105" x14ac:dyDescent="0.25">
      <c r="B117" s="20" t="s">
        <v>107</v>
      </c>
      <c r="C117" s="21">
        <v>7</v>
      </c>
      <c r="D117" s="22" t="s">
        <v>235</v>
      </c>
      <c r="E117" s="21">
        <v>260</v>
      </c>
      <c r="F117" s="21" t="s">
        <v>236</v>
      </c>
      <c r="G117" s="20" t="s">
        <v>237</v>
      </c>
      <c r="H117" s="21" t="s">
        <v>882</v>
      </c>
      <c r="I117" s="23" t="s">
        <v>238</v>
      </c>
      <c r="J117" s="21" t="s">
        <v>239</v>
      </c>
      <c r="K117" s="21">
        <v>92</v>
      </c>
      <c r="L117" s="20" t="s">
        <v>674</v>
      </c>
      <c r="M117" s="22" t="s">
        <v>17</v>
      </c>
      <c r="N117" s="20" t="s">
        <v>871</v>
      </c>
      <c r="O117" s="24" t="s">
        <v>18</v>
      </c>
      <c r="P117" s="21">
        <v>20</v>
      </c>
      <c r="Q117" s="25">
        <v>600000</v>
      </c>
      <c r="R117" s="25">
        <v>600000</v>
      </c>
      <c r="S117" s="21">
        <v>119</v>
      </c>
      <c r="T117" s="21">
        <f>_xlfn.MINIFS(Tbl_ExecAmendData_Stacked[Fund Type Sort],Tbl_ExecAmendData_Stacked[RowID],Tbl_ExecAmendData_Stacked[[#This Row],[RowID]],Tbl_ExecAmendData_Stacked[Visible],1)</f>
        <v>20</v>
      </c>
      <c r="U117" s="21" t="str">
        <f>IF(Tbl_ExecAmendData_Stacked[[#This Row],[Min Of Fund Type Sort]]=Tbl_ExecAmendData_Stacked[[#This Row],[Fund Type Sort]],"YES","NO")</f>
        <v>YES</v>
      </c>
      <c r="V117" s="21">
        <f>1</f>
        <v>1</v>
      </c>
      <c r="W117" s="21">
        <f>SUBTOTAL(109,Tbl_ExecAmendData_Stacked[[#This Row],[Count]])</f>
        <v>1</v>
      </c>
    </row>
    <row r="118" spans="2:23" ht="30" x14ac:dyDescent="0.25">
      <c r="B118" s="20" t="s">
        <v>107</v>
      </c>
      <c r="C118" s="21">
        <v>7</v>
      </c>
      <c r="D118" s="22" t="s">
        <v>235</v>
      </c>
      <c r="E118" s="21">
        <v>260</v>
      </c>
      <c r="F118" s="21" t="s">
        <v>236</v>
      </c>
      <c r="G118" s="20" t="s">
        <v>237</v>
      </c>
      <c r="H118" s="21" t="s">
        <v>882</v>
      </c>
      <c r="I118" s="23" t="s">
        <v>238</v>
      </c>
      <c r="J118" s="21" t="s">
        <v>239</v>
      </c>
      <c r="K118" s="21">
        <v>92</v>
      </c>
      <c r="L118" s="20" t="s">
        <v>674</v>
      </c>
      <c r="M118" s="22" t="s">
        <v>17</v>
      </c>
      <c r="N118" s="20" t="s">
        <v>16</v>
      </c>
      <c r="O118" s="24" t="s">
        <v>21</v>
      </c>
      <c r="P118" s="21">
        <v>50</v>
      </c>
      <c r="Q118" s="25">
        <v>3</v>
      </c>
      <c r="R118" s="25">
        <v>3</v>
      </c>
      <c r="S118" s="21">
        <v>119</v>
      </c>
      <c r="T118" s="21">
        <f>_xlfn.MINIFS(Tbl_ExecAmendData_Stacked[Fund Type Sort],Tbl_ExecAmendData_Stacked[RowID],Tbl_ExecAmendData_Stacked[[#This Row],[RowID]],Tbl_ExecAmendData_Stacked[Visible],1)</f>
        <v>20</v>
      </c>
      <c r="U118" s="21" t="str">
        <f>IF(Tbl_ExecAmendData_Stacked[[#This Row],[Min Of Fund Type Sort]]=Tbl_ExecAmendData_Stacked[[#This Row],[Fund Type Sort]],"YES","NO")</f>
        <v>NO</v>
      </c>
      <c r="V118" s="21">
        <f>1</f>
        <v>1</v>
      </c>
      <c r="W118" s="21">
        <f>SUBTOTAL(109,Tbl_ExecAmendData_Stacked[[#This Row],[Count]])</f>
        <v>1</v>
      </c>
    </row>
    <row r="119" spans="2:23" ht="30" x14ac:dyDescent="0.25">
      <c r="B119" s="20" t="s">
        <v>107</v>
      </c>
      <c r="C119" s="21">
        <v>7</v>
      </c>
      <c r="D119" s="22" t="s">
        <v>235</v>
      </c>
      <c r="E119" s="21">
        <v>260</v>
      </c>
      <c r="F119" s="21" t="s">
        <v>236</v>
      </c>
      <c r="G119" s="20" t="s">
        <v>237</v>
      </c>
      <c r="H119" s="21" t="s">
        <v>882</v>
      </c>
      <c r="I119" s="23" t="s">
        <v>240</v>
      </c>
      <c r="J119" s="21" t="s">
        <v>241</v>
      </c>
      <c r="K119" s="21">
        <v>93</v>
      </c>
      <c r="L119" s="20" t="s">
        <v>150</v>
      </c>
      <c r="M119" s="22" t="s">
        <v>17</v>
      </c>
      <c r="N119" s="20" t="s">
        <v>672</v>
      </c>
      <c r="O119" s="24" t="s">
        <v>18</v>
      </c>
      <c r="P119" s="21">
        <v>20</v>
      </c>
      <c r="Q119" s="25">
        <v>-712300</v>
      </c>
      <c r="R119" s="25">
        <v>-945078</v>
      </c>
      <c r="S119" s="21">
        <v>120</v>
      </c>
      <c r="T119" s="21">
        <f>_xlfn.MINIFS(Tbl_ExecAmendData_Stacked[Fund Type Sort],Tbl_ExecAmendData_Stacked[RowID],Tbl_ExecAmendData_Stacked[[#This Row],[RowID]],Tbl_ExecAmendData_Stacked[Visible],1)</f>
        <v>20</v>
      </c>
      <c r="U119" s="21" t="str">
        <f>IF(Tbl_ExecAmendData_Stacked[[#This Row],[Min Of Fund Type Sort]]=Tbl_ExecAmendData_Stacked[[#This Row],[Fund Type Sort]],"YES","NO")</f>
        <v>YES</v>
      </c>
      <c r="V119" s="21">
        <f>1</f>
        <v>1</v>
      </c>
      <c r="W119" s="21">
        <f>SUBTOTAL(109,Tbl_ExecAmendData_Stacked[[#This Row],[Count]])</f>
        <v>1</v>
      </c>
    </row>
    <row r="120" spans="2:23" ht="135" x14ac:dyDescent="0.25">
      <c r="B120" s="20" t="s">
        <v>107</v>
      </c>
      <c r="C120" s="21">
        <v>7</v>
      </c>
      <c r="D120" s="22" t="s">
        <v>242</v>
      </c>
      <c r="E120" s="21">
        <v>211</v>
      </c>
      <c r="F120" s="21" t="s">
        <v>243</v>
      </c>
      <c r="G120" s="20" t="s">
        <v>244</v>
      </c>
      <c r="H120" s="21" t="s">
        <v>882</v>
      </c>
      <c r="I120" s="23" t="s">
        <v>245</v>
      </c>
      <c r="J120" s="21" t="s">
        <v>246</v>
      </c>
      <c r="K120" s="21">
        <v>94</v>
      </c>
      <c r="L120" s="20" t="s">
        <v>147</v>
      </c>
      <c r="M120" s="22" t="s">
        <v>17</v>
      </c>
      <c r="N120" s="20" t="s">
        <v>899</v>
      </c>
      <c r="O120" s="24" t="s">
        <v>18</v>
      </c>
      <c r="P120" s="21">
        <v>20</v>
      </c>
      <c r="Q120" s="25">
        <v>-312500</v>
      </c>
      <c r="R120" s="25">
        <v>-312500</v>
      </c>
      <c r="S120" s="21">
        <v>121</v>
      </c>
      <c r="T120" s="21">
        <f>_xlfn.MINIFS(Tbl_ExecAmendData_Stacked[Fund Type Sort],Tbl_ExecAmendData_Stacked[RowID],Tbl_ExecAmendData_Stacked[[#This Row],[RowID]],Tbl_ExecAmendData_Stacked[Visible],1)</f>
        <v>20</v>
      </c>
      <c r="U120" s="21" t="str">
        <f>IF(Tbl_ExecAmendData_Stacked[[#This Row],[Min Of Fund Type Sort]]=Tbl_ExecAmendData_Stacked[[#This Row],[Fund Type Sort]],"YES","NO")</f>
        <v>YES</v>
      </c>
      <c r="V120" s="21">
        <f>1</f>
        <v>1</v>
      </c>
      <c r="W120" s="21">
        <f>SUBTOTAL(109,Tbl_ExecAmendData_Stacked[[#This Row],[Count]])</f>
        <v>1</v>
      </c>
    </row>
    <row r="121" spans="2:23" ht="30" x14ac:dyDescent="0.25">
      <c r="B121" s="20" t="s">
        <v>107</v>
      </c>
      <c r="C121" s="21">
        <v>7</v>
      </c>
      <c r="D121" s="22" t="s">
        <v>242</v>
      </c>
      <c r="E121" s="21">
        <v>211</v>
      </c>
      <c r="F121" s="21" t="s">
        <v>243</v>
      </c>
      <c r="G121" s="20" t="s">
        <v>244</v>
      </c>
      <c r="H121" s="21" t="s">
        <v>882</v>
      </c>
      <c r="I121" s="23" t="s">
        <v>247</v>
      </c>
      <c r="J121" s="21" t="s">
        <v>248</v>
      </c>
      <c r="K121" s="21">
        <v>95</v>
      </c>
      <c r="L121" s="20" t="s">
        <v>150</v>
      </c>
      <c r="M121" s="22" t="s">
        <v>17</v>
      </c>
      <c r="N121" s="20" t="s">
        <v>672</v>
      </c>
      <c r="O121" s="24" t="s">
        <v>18</v>
      </c>
      <c r="P121" s="21">
        <v>20</v>
      </c>
      <c r="Q121" s="25">
        <v>-20813</v>
      </c>
      <c r="R121" s="25">
        <v>-21768</v>
      </c>
      <c r="S121" s="21">
        <v>122</v>
      </c>
      <c r="T121" s="21">
        <f>_xlfn.MINIFS(Tbl_ExecAmendData_Stacked[Fund Type Sort],Tbl_ExecAmendData_Stacked[RowID],Tbl_ExecAmendData_Stacked[[#This Row],[RowID]],Tbl_ExecAmendData_Stacked[Visible],1)</f>
        <v>20</v>
      </c>
      <c r="U121" s="21" t="str">
        <f>IF(Tbl_ExecAmendData_Stacked[[#This Row],[Min Of Fund Type Sort]]=Tbl_ExecAmendData_Stacked[[#This Row],[Fund Type Sort]],"YES","NO")</f>
        <v>YES</v>
      </c>
      <c r="V121" s="21">
        <f>1</f>
        <v>1</v>
      </c>
      <c r="W121" s="21">
        <f>SUBTOTAL(109,Tbl_ExecAmendData_Stacked[[#This Row],[Count]])</f>
        <v>1</v>
      </c>
    </row>
    <row r="122" spans="2:23" ht="135" x14ac:dyDescent="0.25">
      <c r="B122" s="20" t="s">
        <v>107</v>
      </c>
      <c r="C122" s="21">
        <v>7</v>
      </c>
      <c r="D122" s="22" t="s">
        <v>249</v>
      </c>
      <c r="E122" s="21">
        <v>208</v>
      </c>
      <c r="F122" s="21" t="s">
        <v>250</v>
      </c>
      <c r="G122" s="20" t="s">
        <v>251</v>
      </c>
      <c r="H122" s="21" t="s">
        <v>882</v>
      </c>
      <c r="I122" s="23" t="s">
        <v>252</v>
      </c>
      <c r="J122" s="21" t="s">
        <v>253</v>
      </c>
      <c r="K122" s="21">
        <v>96</v>
      </c>
      <c r="L122" s="20" t="s">
        <v>147</v>
      </c>
      <c r="M122" s="22" t="s">
        <v>17</v>
      </c>
      <c r="N122" s="20" t="s">
        <v>899</v>
      </c>
      <c r="O122" s="24" t="s">
        <v>18</v>
      </c>
      <c r="P122" s="21">
        <v>20</v>
      </c>
      <c r="Q122" s="25">
        <v>-2250000</v>
      </c>
      <c r="R122" s="25">
        <v>-2250000</v>
      </c>
      <c r="S122" s="21">
        <v>123</v>
      </c>
      <c r="T122" s="21">
        <f>_xlfn.MINIFS(Tbl_ExecAmendData_Stacked[Fund Type Sort],Tbl_ExecAmendData_Stacked[RowID],Tbl_ExecAmendData_Stacked[[#This Row],[RowID]],Tbl_ExecAmendData_Stacked[Visible],1)</f>
        <v>20</v>
      </c>
      <c r="U122" s="21" t="str">
        <f>IF(Tbl_ExecAmendData_Stacked[[#This Row],[Min Of Fund Type Sort]]=Tbl_ExecAmendData_Stacked[[#This Row],[Fund Type Sort]],"YES","NO")</f>
        <v>YES</v>
      </c>
      <c r="V122" s="21">
        <f>1</f>
        <v>1</v>
      </c>
      <c r="W122" s="21">
        <f>SUBTOTAL(109,Tbl_ExecAmendData_Stacked[[#This Row],[Count]])</f>
        <v>1</v>
      </c>
    </row>
    <row r="123" spans="2:23" ht="45" x14ac:dyDescent="0.25">
      <c r="B123" s="20" t="s">
        <v>107</v>
      </c>
      <c r="C123" s="21">
        <v>7</v>
      </c>
      <c r="D123" s="22" t="s">
        <v>249</v>
      </c>
      <c r="E123" s="21">
        <v>208</v>
      </c>
      <c r="F123" s="21" t="s">
        <v>250</v>
      </c>
      <c r="G123" s="20" t="s">
        <v>251</v>
      </c>
      <c r="H123" s="21" t="s">
        <v>882</v>
      </c>
      <c r="I123" s="23" t="s">
        <v>254</v>
      </c>
      <c r="J123" s="21" t="s">
        <v>255</v>
      </c>
      <c r="K123" s="21">
        <v>97</v>
      </c>
      <c r="L123" s="20" t="s">
        <v>150</v>
      </c>
      <c r="M123" s="22" t="s">
        <v>17</v>
      </c>
      <c r="N123" s="20" t="s">
        <v>672</v>
      </c>
      <c r="O123" s="24" t="s">
        <v>18</v>
      </c>
      <c r="P123" s="21">
        <v>20</v>
      </c>
      <c r="Q123" s="25">
        <v>-323990</v>
      </c>
      <c r="R123" s="25">
        <v>-445585</v>
      </c>
      <c r="S123" s="21">
        <v>124</v>
      </c>
      <c r="T123" s="21">
        <f>_xlfn.MINIFS(Tbl_ExecAmendData_Stacked[Fund Type Sort],Tbl_ExecAmendData_Stacked[RowID],Tbl_ExecAmendData_Stacked[[#This Row],[RowID]],Tbl_ExecAmendData_Stacked[Visible],1)</f>
        <v>20</v>
      </c>
      <c r="U123" s="21" t="str">
        <f>IF(Tbl_ExecAmendData_Stacked[[#This Row],[Min Of Fund Type Sort]]=Tbl_ExecAmendData_Stacked[[#This Row],[Fund Type Sort]],"YES","NO")</f>
        <v>YES</v>
      </c>
      <c r="V123" s="21">
        <f>1</f>
        <v>1</v>
      </c>
      <c r="W123" s="21">
        <f>SUBTOTAL(109,Tbl_ExecAmendData_Stacked[[#This Row],[Count]])</f>
        <v>1</v>
      </c>
    </row>
    <row r="124" spans="2:23" ht="135" x14ac:dyDescent="0.25">
      <c r="B124" s="20" t="s">
        <v>107</v>
      </c>
      <c r="C124" s="21">
        <v>7</v>
      </c>
      <c r="D124" s="22" t="s">
        <v>256</v>
      </c>
      <c r="E124" s="21">
        <v>212</v>
      </c>
      <c r="F124" s="21" t="s">
        <v>257</v>
      </c>
      <c r="G124" s="20" t="s">
        <v>258</v>
      </c>
      <c r="H124" s="21" t="s">
        <v>882</v>
      </c>
      <c r="I124" s="23" t="s">
        <v>259</v>
      </c>
      <c r="J124" s="21" t="s">
        <v>260</v>
      </c>
      <c r="K124" s="21">
        <v>98</v>
      </c>
      <c r="L124" s="20" t="s">
        <v>147</v>
      </c>
      <c r="M124" s="22" t="s">
        <v>17</v>
      </c>
      <c r="N124" s="20" t="s">
        <v>899</v>
      </c>
      <c r="O124" s="24" t="s">
        <v>18</v>
      </c>
      <c r="P124" s="21">
        <v>20</v>
      </c>
      <c r="Q124" s="25">
        <v>-2500000</v>
      </c>
      <c r="R124" s="25">
        <v>-2500000</v>
      </c>
      <c r="S124" s="21">
        <v>125</v>
      </c>
      <c r="T124" s="21">
        <f>_xlfn.MINIFS(Tbl_ExecAmendData_Stacked[Fund Type Sort],Tbl_ExecAmendData_Stacked[RowID],Tbl_ExecAmendData_Stacked[[#This Row],[RowID]],Tbl_ExecAmendData_Stacked[Visible],1)</f>
        <v>20</v>
      </c>
      <c r="U124" s="21" t="str">
        <f>IF(Tbl_ExecAmendData_Stacked[[#This Row],[Min Of Fund Type Sort]]=Tbl_ExecAmendData_Stacked[[#This Row],[Fund Type Sort]],"YES","NO")</f>
        <v>YES</v>
      </c>
      <c r="V124" s="21">
        <f>1</f>
        <v>1</v>
      </c>
      <c r="W124" s="21">
        <f>SUBTOTAL(109,Tbl_ExecAmendData_Stacked[[#This Row],[Count]])</f>
        <v>1</v>
      </c>
    </row>
    <row r="125" spans="2:23" ht="60" x14ac:dyDescent="0.25">
      <c r="B125" s="20" t="s">
        <v>107</v>
      </c>
      <c r="C125" s="21">
        <v>7</v>
      </c>
      <c r="D125" s="22" t="s">
        <v>256</v>
      </c>
      <c r="E125" s="21">
        <v>212</v>
      </c>
      <c r="F125" s="21" t="s">
        <v>257</v>
      </c>
      <c r="G125" s="20" t="s">
        <v>258</v>
      </c>
      <c r="H125" s="21" t="s">
        <v>882</v>
      </c>
      <c r="I125" s="23" t="s">
        <v>259</v>
      </c>
      <c r="J125" s="21" t="s">
        <v>260</v>
      </c>
      <c r="K125" s="21">
        <v>99</v>
      </c>
      <c r="L125" s="20" t="s">
        <v>654</v>
      </c>
      <c r="M125" s="22" t="s">
        <v>28</v>
      </c>
      <c r="N125" s="20" t="s">
        <v>872</v>
      </c>
      <c r="O125" s="24" t="s">
        <v>28</v>
      </c>
      <c r="P125" s="21">
        <v>15</v>
      </c>
      <c r="Q125" s="25">
        <v>0</v>
      </c>
      <c r="R125" s="25">
        <v>0</v>
      </c>
      <c r="S125" s="21">
        <v>126</v>
      </c>
      <c r="T125" s="21">
        <f>_xlfn.MINIFS(Tbl_ExecAmendData_Stacked[Fund Type Sort],Tbl_ExecAmendData_Stacked[RowID],Tbl_ExecAmendData_Stacked[[#This Row],[RowID]],Tbl_ExecAmendData_Stacked[Visible],1)</f>
        <v>15</v>
      </c>
      <c r="U125" s="21" t="str">
        <f>IF(Tbl_ExecAmendData_Stacked[[#This Row],[Min Of Fund Type Sort]]=Tbl_ExecAmendData_Stacked[[#This Row],[Fund Type Sort]],"YES","NO")</f>
        <v>YES</v>
      </c>
      <c r="V125" s="21">
        <f>1</f>
        <v>1</v>
      </c>
      <c r="W125" s="21">
        <f>SUBTOTAL(109,Tbl_ExecAmendData_Stacked[[#This Row],[Count]])</f>
        <v>1</v>
      </c>
    </row>
    <row r="126" spans="2:23" ht="30" x14ac:dyDescent="0.25">
      <c r="B126" s="20" t="s">
        <v>107</v>
      </c>
      <c r="C126" s="21">
        <v>7</v>
      </c>
      <c r="D126" s="22" t="s">
        <v>256</v>
      </c>
      <c r="E126" s="21">
        <v>212</v>
      </c>
      <c r="F126" s="21" t="s">
        <v>257</v>
      </c>
      <c r="G126" s="20" t="s">
        <v>258</v>
      </c>
      <c r="H126" s="21" t="s">
        <v>882</v>
      </c>
      <c r="I126" s="23" t="s">
        <v>261</v>
      </c>
      <c r="J126" s="21" t="s">
        <v>262</v>
      </c>
      <c r="K126" s="21">
        <v>100</v>
      </c>
      <c r="L126" s="20" t="s">
        <v>150</v>
      </c>
      <c r="M126" s="22" t="s">
        <v>17</v>
      </c>
      <c r="N126" s="20" t="s">
        <v>672</v>
      </c>
      <c r="O126" s="24" t="s">
        <v>18</v>
      </c>
      <c r="P126" s="21">
        <v>20</v>
      </c>
      <c r="Q126" s="25">
        <v>-179550</v>
      </c>
      <c r="R126" s="25">
        <v>-209408</v>
      </c>
      <c r="S126" s="21">
        <v>127</v>
      </c>
      <c r="T126" s="21">
        <f>_xlfn.MINIFS(Tbl_ExecAmendData_Stacked[Fund Type Sort],Tbl_ExecAmendData_Stacked[RowID],Tbl_ExecAmendData_Stacked[[#This Row],[RowID]],Tbl_ExecAmendData_Stacked[Visible],1)</f>
        <v>20</v>
      </c>
      <c r="U126" s="21" t="str">
        <f>IF(Tbl_ExecAmendData_Stacked[[#This Row],[Min Of Fund Type Sort]]=Tbl_ExecAmendData_Stacked[[#This Row],[Fund Type Sort]],"YES","NO")</f>
        <v>YES</v>
      </c>
      <c r="V126" s="21">
        <f>1</f>
        <v>1</v>
      </c>
      <c r="W126" s="21">
        <f>SUBTOTAL(109,Tbl_ExecAmendData_Stacked[[#This Row],[Count]])</f>
        <v>1</v>
      </c>
    </row>
    <row r="127" spans="2:23" ht="45" x14ac:dyDescent="0.25">
      <c r="B127" s="20" t="s">
        <v>107</v>
      </c>
      <c r="C127" s="21">
        <v>7</v>
      </c>
      <c r="D127" s="22" t="s">
        <v>263</v>
      </c>
      <c r="E127" s="21">
        <v>202</v>
      </c>
      <c r="F127" s="21" t="s">
        <v>264</v>
      </c>
      <c r="G127" s="20" t="s">
        <v>265</v>
      </c>
      <c r="H127" s="21" t="s">
        <v>882</v>
      </c>
      <c r="I127" s="23" t="s">
        <v>266</v>
      </c>
      <c r="J127" s="21" t="s">
        <v>267</v>
      </c>
      <c r="K127" s="21">
        <v>101</v>
      </c>
      <c r="L127" s="20" t="s">
        <v>268</v>
      </c>
      <c r="M127" s="22" t="s">
        <v>17</v>
      </c>
      <c r="N127" s="20" t="s">
        <v>873</v>
      </c>
      <c r="O127" s="24" t="s">
        <v>18</v>
      </c>
      <c r="P127" s="21">
        <v>20</v>
      </c>
      <c r="Q127" s="25">
        <v>-1250000</v>
      </c>
      <c r="R127" s="25">
        <v>-1250000</v>
      </c>
      <c r="S127" s="21">
        <v>128</v>
      </c>
      <c r="T127" s="21">
        <f>_xlfn.MINIFS(Tbl_ExecAmendData_Stacked[Fund Type Sort],Tbl_ExecAmendData_Stacked[RowID],Tbl_ExecAmendData_Stacked[[#This Row],[RowID]],Tbl_ExecAmendData_Stacked[Visible],1)</f>
        <v>20</v>
      </c>
      <c r="U127" s="21" t="str">
        <f>IF(Tbl_ExecAmendData_Stacked[[#This Row],[Min Of Fund Type Sort]]=Tbl_ExecAmendData_Stacked[[#This Row],[Fund Type Sort]],"YES","NO")</f>
        <v>YES</v>
      </c>
      <c r="V127" s="21">
        <f>1</f>
        <v>1</v>
      </c>
      <c r="W127" s="21">
        <f>SUBTOTAL(109,Tbl_ExecAmendData_Stacked[[#This Row],[Count]])</f>
        <v>1</v>
      </c>
    </row>
    <row r="128" spans="2:23" ht="75" x14ac:dyDescent="0.25">
      <c r="B128" s="20" t="s">
        <v>269</v>
      </c>
      <c r="C128" s="21">
        <v>8</v>
      </c>
      <c r="D128" s="22" t="s">
        <v>270</v>
      </c>
      <c r="E128" s="21">
        <v>161</v>
      </c>
      <c r="F128" s="21" t="s">
        <v>271</v>
      </c>
      <c r="G128" s="20" t="s">
        <v>272</v>
      </c>
      <c r="H128" s="21" t="s">
        <v>882</v>
      </c>
      <c r="I128" s="23" t="s">
        <v>273</v>
      </c>
      <c r="J128" s="21" t="s">
        <v>274</v>
      </c>
      <c r="K128" s="21">
        <v>102</v>
      </c>
      <c r="L128" s="20" t="s">
        <v>275</v>
      </c>
      <c r="M128" s="22" t="s">
        <v>17</v>
      </c>
      <c r="N128" s="20" t="s">
        <v>776</v>
      </c>
      <c r="O128" s="24" t="s">
        <v>18</v>
      </c>
      <c r="P128" s="21">
        <v>20</v>
      </c>
      <c r="Q128" s="25">
        <v>-739430</v>
      </c>
      <c r="R128" s="25">
        <v>0</v>
      </c>
      <c r="S128" s="21">
        <v>130</v>
      </c>
      <c r="T128" s="21">
        <f>_xlfn.MINIFS(Tbl_ExecAmendData_Stacked[Fund Type Sort],Tbl_ExecAmendData_Stacked[RowID],Tbl_ExecAmendData_Stacked[[#This Row],[RowID]],Tbl_ExecAmendData_Stacked[Visible],1)</f>
        <v>20</v>
      </c>
      <c r="U128" s="21" t="str">
        <f>IF(Tbl_ExecAmendData_Stacked[[#This Row],[Min Of Fund Type Sort]]=Tbl_ExecAmendData_Stacked[[#This Row],[Fund Type Sort]],"YES","NO")</f>
        <v>YES</v>
      </c>
      <c r="V128" s="21">
        <f>1</f>
        <v>1</v>
      </c>
      <c r="W128" s="21">
        <f>SUBTOTAL(109,Tbl_ExecAmendData_Stacked[[#This Row],[Count]])</f>
        <v>1</v>
      </c>
    </row>
    <row r="129" spans="2:23" ht="150" x14ac:dyDescent="0.25">
      <c r="B129" s="20" t="s">
        <v>269</v>
      </c>
      <c r="C129" s="21">
        <v>8</v>
      </c>
      <c r="D129" s="22" t="s">
        <v>270</v>
      </c>
      <c r="E129" s="21">
        <v>161</v>
      </c>
      <c r="F129" s="21" t="s">
        <v>271</v>
      </c>
      <c r="G129" s="20" t="s">
        <v>272</v>
      </c>
      <c r="H129" s="21" t="s">
        <v>882</v>
      </c>
      <c r="I129" s="23" t="s">
        <v>273</v>
      </c>
      <c r="J129" s="21" t="s">
        <v>274</v>
      </c>
      <c r="K129" s="21">
        <v>103</v>
      </c>
      <c r="L129" s="20" t="s">
        <v>777</v>
      </c>
      <c r="M129" s="22" t="s">
        <v>17</v>
      </c>
      <c r="N129" s="20" t="s">
        <v>917</v>
      </c>
      <c r="O129" s="24" t="s">
        <v>18</v>
      </c>
      <c r="P129" s="21">
        <v>20</v>
      </c>
      <c r="Q129" s="25">
        <v>-458208</v>
      </c>
      <c r="R129" s="25">
        <v>-97158</v>
      </c>
      <c r="S129" s="21">
        <v>131</v>
      </c>
      <c r="T129" s="21">
        <f>_xlfn.MINIFS(Tbl_ExecAmendData_Stacked[Fund Type Sort],Tbl_ExecAmendData_Stacked[RowID],Tbl_ExecAmendData_Stacked[[#This Row],[RowID]],Tbl_ExecAmendData_Stacked[Visible],1)</f>
        <v>20</v>
      </c>
      <c r="U129" s="21" t="str">
        <f>IF(Tbl_ExecAmendData_Stacked[[#This Row],[Min Of Fund Type Sort]]=Tbl_ExecAmendData_Stacked[[#This Row],[Fund Type Sort]],"YES","NO")</f>
        <v>YES</v>
      </c>
      <c r="V129" s="21">
        <f>1</f>
        <v>1</v>
      </c>
      <c r="W129" s="21">
        <f>SUBTOTAL(109,Tbl_ExecAmendData_Stacked[[#This Row],[Count]])</f>
        <v>1</v>
      </c>
    </row>
    <row r="130" spans="2:23" ht="45" x14ac:dyDescent="0.25">
      <c r="B130" s="20" t="s">
        <v>269</v>
      </c>
      <c r="C130" s="21">
        <v>8</v>
      </c>
      <c r="D130" s="22" t="s">
        <v>270</v>
      </c>
      <c r="E130" s="21">
        <v>161</v>
      </c>
      <c r="F130" s="21" t="s">
        <v>271</v>
      </c>
      <c r="G130" s="20" t="s">
        <v>272</v>
      </c>
      <c r="H130" s="21" t="s">
        <v>882</v>
      </c>
      <c r="I130" s="23" t="s">
        <v>273</v>
      </c>
      <c r="J130" s="21" t="s">
        <v>274</v>
      </c>
      <c r="K130" s="21">
        <v>103</v>
      </c>
      <c r="L130" s="20" t="s">
        <v>777</v>
      </c>
      <c r="M130" s="22" t="s">
        <v>17</v>
      </c>
      <c r="N130" s="20" t="s">
        <v>16</v>
      </c>
      <c r="O130" s="24" t="s">
        <v>21</v>
      </c>
      <c r="P130" s="21">
        <v>50</v>
      </c>
      <c r="Q130" s="25">
        <v>-14</v>
      </c>
      <c r="R130" s="25">
        <v>-14</v>
      </c>
      <c r="S130" s="21">
        <v>131</v>
      </c>
      <c r="T130" s="21">
        <f>_xlfn.MINIFS(Tbl_ExecAmendData_Stacked[Fund Type Sort],Tbl_ExecAmendData_Stacked[RowID],Tbl_ExecAmendData_Stacked[[#This Row],[RowID]],Tbl_ExecAmendData_Stacked[Visible],1)</f>
        <v>20</v>
      </c>
      <c r="U130" s="21" t="str">
        <f>IF(Tbl_ExecAmendData_Stacked[[#This Row],[Min Of Fund Type Sort]]=Tbl_ExecAmendData_Stacked[[#This Row],[Fund Type Sort]],"YES","NO")</f>
        <v>NO</v>
      </c>
      <c r="V130" s="21">
        <f>1</f>
        <v>1</v>
      </c>
      <c r="W130" s="21">
        <f>SUBTOTAL(109,Tbl_ExecAmendData_Stacked[[#This Row],[Count]])</f>
        <v>1</v>
      </c>
    </row>
    <row r="131" spans="2:23" ht="90" x14ac:dyDescent="0.25">
      <c r="B131" s="20" t="s">
        <v>269</v>
      </c>
      <c r="C131" s="21">
        <v>8</v>
      </c>
      <c r="D131" s="22" t="s">
        <v>270</v>
      </c>
      <c r="E131" s="21">
        <v>161</v>
      </c>
      <c r="F131" s="21" t="s">
        <v>271</v>
      </c>
      <c r="G131" s="20" t="s">
        <v>272</v>
      </c>
      <c r="H131" s="21" t="s">
        <v>882</v>
      </c>
      <c r="I131" s="23" t="s">
        <v>273</v>
      </c>
      <c r="J131" s="21" t="s">
        <v>274</v>
      </c>
      <c r="K131" s="21">
        <v>104</v>
      </c>
      <c r="L131" s="20" t="s">
        <v>276</v>
      </c>
      <c r="M131" s="22" t="s">
        <v>17</v>
      </c>
      <c r="N131" s="20" t="s">
        <v>778</v>
      </c>
      <c r="O131" s="24" t="s">
        <v>18</v>
      </c>
      <c r="P131" s="21">
        <v>20</v>
      </c>
      <c r="Q131" s="25">
        <v>-1493520</v>
      </c>
      <c r="R131" s="25">
        <v>-1493520</v>
      </c>
      <c r="S131" s="21">
        <v>132</v>
      </c>
      <c r="T131" s="21">
        <f>_xlfn.MINIFS(Tbl_ExecAmendData_Stacked[Fund Type Sort],Tbl_ExecAmendData_Stacked[RowID],Tbl_ExecAmendData_Stacked[[#This Row],[RowID]],Tbl_ExecAmendData_Stacked[Visible],1)</f>
        <v>20</v>
      </c>
      <c r="U131" s="21" t="str">
        <f>IF(Tbl_ExecAmendData_Stacked[[#This Row],[Min Of Fund Type Sort]]=Tbl_ExecAmendData_Stacked[[#This Row],[Fund Type Sort]],"YES","NO")</f>
        <v>YES</v>
      </c>
      <c r="V131" s="21">
        <f>1</f>
        <v>1</v>
      </c>
      <c r="W131" s="21">
        <f>SUBTOTAL(109,Tbl_ExecAmendData_Stacked[[#This Row],[Count]])</f>
        <v>1</v>
      </c>
    </row>
    <row r="132" spans="2:23" ht="30" x14ac:dyDescent="0.25">
      <c r="B132" s="20" t="s">
        <v>269</v>
      </c>
      <c r="C132" s="21">
        <v>8</v>
      </c>
      <c r="D132" s="22" t="s">
        <v>270</v>
      </c>
      <c r="E132" s="21">
        <v>161</v>
      </c>
      <c r="F132" s="21" t="s">
        <v>271</v>
      </c>
      <c r="G132" s="20" t="s">
        <v>272</v>
      </c>
      <c r="H132" s="21" t="s">
        <v>882</v>
      </c>
      <c r="I132" s="23" t="s">
        <v>273</v>
      </c>
      <c r="J132" s="21" t="s">
        <v>274</v>
      </c>
      <c r="K132" s="21">
        <v>104</v>
      </c>
      <c r="L132" s="20" t="s">
        <v>276</v>
      </c>
      <c r="M132" s="22" t="s">
        <v>17</v>
      </c>
      <c r="N132" s="20" t="s">
        <v>16</v>
      </c>
      <c r="O132" s="24" t="s">
        <v>21</v>
      </c>
      <c r="P132" s="21">
        <v>50</v>
      </c>
      <c r="Q132" s="25">
        <v>-20</v>
      </c>
      <c r="R132" s="25">
        <v>-20</v>
      </c>
      <c r="S132" s="21">
        <v>132</v>
      </c>
      <c r="T132" s="21">
        <f>_xlfn.MINIFS(Tbl_ExecAmendData_Stacked[Fund Type Sort],Tbl_ExecAmendData_Stacked[RowID],Tbl_ExecAmendData_Stacked[[#This Row],[RowID]],Tbl_ExecAmendData_Stacked[Visible],1)</f>
        <v>20</v>
      </c>
      <c r="U132" s="21" t="str">
        <f>IF(Tbl_ExecAmendData_Stacked[[#This Row],[Min Of Fund Type Sort]]=Tbl_ExecAmendData_Stacked[[#This Row],[Fund Type Sort]],"YES","NO")</f>
        <v>NO</v>
      </c>
      <c r="V132" s="21">
        <f>1</f>
        <v>1</v>
      </c>
      <c r="W132" s="21">
        <f>SUBTOTAL(109,Tbl_ExecAmendData_Stacked[[#This Row],[Count]])</f>
        <v>1</v>
      </c>
    </row>
    <row r="133" spans="2:23" ht="45" x14ac:dyDescent="0.25">
      <c r="B133" s="20" t="s">
        <v>277</v>
      </c>
      <c r="C133" s="21">
        <v>9</v>
      </c>
      <c r="D133" s="22" t="s">
        <v>278</v>
      </c>
      <c r="E133" s="21">
        <v>601</v>
      </c>
      <c r="F133" s="21" t="s">
        <v>279</v>
      </c>
      <c r="G133" s="20" t="s">
        <v>280</v>
      </c>
      <c r="H133" s="21" t="s">
        <v>882</v>
      </c>
      <c r="I133" s="23" t="s">
        <v>281</v>
      </c>
      <c r="J133" s="21" t="s">
        <v>282</v>
      </c>
      <c r="K133" s="21">
        <v>105</v>
      </c>
      <c r="L133" s="20" t="s">
        <v>283</v>
      </c>
      <c r="M133" s="22" t="s">
        <v>17</v>
      </c>
      <c r="N133" s="20" t="s">
        <v>608</v>
      </c>
      <c r="O133" s="24" t="s">
        <v>18</v>
      </c>
      <c r="P133" s="21">
        <v>20</v>
      </c>
      <c r="Q133" s="25">
        <v>-750000</v>
      </c>
      <c r="R133" s="25">
        <v>-750000</v>
      </c>
      <c r="S133" s="21">
        <v>133</v>
      </c>
      <c r="T133" s="21">
        <f>_xlfn.MINIFS(Tbl_ExecAmendData_Stacked[Fund Type Sort],Tbl_ExecAmendData_Stacked[RowID],Tbl_ExecAmendData_Stacked[[#This Row],[RowID]],Tbl_ExecAmendData_Stacked[Visible],1)</f>
        <v>20</v>
      </c>
      <c r="U133" s="21" t="str">
        <f>IF(Tbl_ExecAmendData_Stacked[[#This Row],[Min Of Fund Type Sort]]=Tbl_ExecAmendData_Stacked[[#This Row],[Fund Type Sort]],"YES","NO")</f>
        <v>YES</v>
      </c>
      <c r="V133" s="21">
        <f>1</f>
        <v>1</v>
      </c>
      <c r="W133" s="21">
        <f>SUBTOTAL(109,Tbl_ExecAmendData_Stacked[[#This Row],[Count]])</f>
        <v>1</v>
      </c>
    </row>
    <row r="134" spans="2:23" ht="120" x14ac:dyDescent="0.25">
      <c r="B134" s="20" t="s">
        <v>277</v>
      </c>
      <c r="C134" s="21">
        <v>9</v>
      </c>
      <c r="D134" s="22" t="s">
        <v>278</v>
      </c>
      <c r="E134" s="21">
        <v>601</v>
      </c>
      <c r="F134" s="21" t="s">
        <v>279</v>
      </c>
      <c r="G134" s="20" t="s">
        <v>280</v>
      </c>
      <c r="H134" s="21" t="s">
        <v>882</v>
      </c>
      <c r="I134" s="23" t="s">
        <v>284</v>
      </c>
      <c r="J134" s="21" t="s">
        <v>285</v>
      </c>
      <c r="K134" s="21">
        <v>106</v>
      </c>
      <c r="L134" s="20" t="s">
        <v>286</v>
      </c>
      <c r="M134" s="22" t="s">
        <v>17</v>
      </c>
      <c r="N134" s="20" t="s">
        <v>822</v>
      </c>
      <c r="O134" s="24" t="s">
        <v>18</v>
      </c>
      <c r="P134" s="21">
        <v>20</v>
      </c>
      <c r="Q134" s="25">
        <v>430000</v>
      </c>
      <c r="R134" s="25">
        <v>-430000</v>
      </c>
      <c r="S134" s="21">
        <v>134</v>
      </c>
      <c r="T134" s="21">
        <f>_xlfn.MINIFS(Tbl_ExecAmendData_Stacked[Fund Type Sort],Tbl_ExecAmendData_Stacked[RowID],Tbl_ExecAmendData_Stacked[[#This Row],[RowID]],Tbl_ExecAmendData_Stacked[Visible],1)</f>
        <v>20</v>
      </c>
      <c r="U134" s="21" t="str">
        <f>IF(Tbl_ExecAmendData_Stacked[[#This Row],[Min Of Fund Type Sort]]=Tbl_ExecAmendData_Stacked[[#This Row],[Fund Type Sort]],"YES","NO")</f>
        <v>YES</v>
      </c>
      <c r="V134" s="21">
        <f>1</f>
        <v>1</v>
      </c>
      <c r="W134" s="21">
        <f>SUBTOTAL(109,Tbl_ExecAmendData_Stacked[[#This Row],[Count]])</f>
        <v>1</v>
      </c>
    </row>
    <row r="135" spans="2:23" ht="45" x14ac:dyDescent="0.25">
      <c r="B135" s="20" t="s">
        <v>277</v>
      </c>
      <c r="C135" s="21">
        <v>9</v>
      </c>
      <c r="D135" s="22" t="s">
        <v>278</v>
      </c>
      <c r="E135" s="21">
        <v>601</v>
      </c>
      <c r="F135" s="21" t="s">
        <v>279</v>
      </c>
      <c r="G135" s="20" t="s">
        <v>280</v>
      </c>
      <c r="H135" s="21" t="s">
        <v>882</v>
      </c>
      <c r="I135" s="23" t="s">
        <v>287</v>
      </c>
      <c r="J135" s="21" t="s">
        <v>288</v>
      </c>
      <c r="K135" s="21">
        <v>107</v>
      </c>
      <c r="L135" s="20" t="s">
        <v>290</v>
      </c>
      <c r="M135" s="22" t="s">
        <v>17</v>
      </c>
      <c r="N135" s="20" t="s">
        <v>675</v>
      </c>
      <c r="O135" s="24" t="s">
        <v>18</v>
      </c>
      <c r="P135" s="21">
        <v>20</v>
      </c>
      <c r="Q135" s="25">
        <v>-250000</v>
      </c>
      <c r="R135" s="25">
        <v>-250000</v>
      </c>
      <c r="S135" s="21">
        <v>135</v>
      </c>
      <c r="T135" s="21">
        <f>_xlfn.MINIFS(Tbl_ExecAmendData_Stacked[Fund Type Sort],Tbl_ExecAmendData_Stacked[RowID],Tbl_ExecAmendData_Stacked[[#This Row],[RowID]],Tbl_ExecAmendData_Stacked[Visible],1)</f>
        <v>20</v>
      </c>
      <c r="U135" s="21" t="str">
        <f>IF(Tbl_ExecAmendData_Stacked[[#This Row],[Min Of Fund Type Sort]]=Tbl_ExecAmendData_Stacked[[#This Row],[Fund Type Sort]],"YES","NO")</f>
        <v>YES</v>
      </c>
      <c r="V135" s="21">
        <f>1</f>
        <v>1</v>
      </c>
      <c r="W135" s="21">
        <f>SUBTOTAL(109,Tbl_ExecAmendData_Stacked[[#This Row],[Count]])</f>
        <v>1</v>
      </c>
    </row>
    <row r="136" spans="2:23" ht="45" x14ac:dyDescent="0.25">
      <c r="B136" s="20" t="s">
        <v>277</v>
      </c>
      <c r="C136" s="21">
        <v>9</v>
      </c>
      <c r="D136" s="22" t="s">
        <v>278</v>
      </c>
      <c r="E136" s="21">
        <v>601</v>
      </c>
      <c r="F136" s="21" t="s">
        <v>279</v>
      </c>
      <c r="G136" s="20" t="s">
        <v>280</v>
      </c>
      <c r="H136" s="21" t="s">
        <v>882</v>
      </c>
      <c r="I136" s="23" t="s">
        <v>287</v>
      </c>
      <c r="J136" s="21" t="s">
        <v>288</v>
      </c>
      <c r="K136" s="21">
        <v>107</v>
      </c>
      <c r="L136" s="20" t="s">
        <v>290</v>
      </c>
      <c r="M136" s="22" t="s">
        <v>17</v>
      </c>
      <c r="N136" s="20" t="s">
        <v>16</v>
      </c>
      <c r="O136" s="24" t="s">
        <v>21</v>
      </c>
      <c r="P136" s="21">
        <v>50</v>
      </c>
      <c r="Q136" s="25">
        <v>-3</v>
      </c>
      <c r="R136" s="25">
        <v>-3</v>
      </c>
      <c r="S136" s="21">
        <v>135</v>
      </c>
      <c r="T136" s="21">
        <f>_xlfn.MINIFS(Tbl_ExecAmendData_Stacked[Fund Type Sort],Tbl_ExecAmendData_Stacked[RowID],Tbl_ExecAmendData_Stacked[[#This Row],[RowID]],Tbl_ExecAmendData_Stacked[Visible],1)</f>
        <v>20</v>
      </c>
      <c r="U136" s="21" t="str">
        <f>IF(Tbl_ExecAmendData_Stacked[[#This Row],[Min Of Fund Type Sort]]=Tbl_ExecAmendData_Stacked[[#This Row],[Fund Type Sort]],"YES","NO")</f>
        <v>NO</v>
      </c>
      <c r="V136" s="21">
        <f>1</f>
        <v>1</v>
      </c>
      <c r="W136" s="21">
        <f>SUBTOTAL(109,Tbl_ExecAmendData_Stacked[[#This Row],[Count]])</f>
        <v>1</v>
      </c>
    </row>
    <row r="137" spans="2:23" ht="45" x14ac:dyDescent="0.25">
      <c r="B137" s="20" t="s">
        <v>277</v>
      </c>
      <c r="C137" s="21">
        <v>9</v>
      </c>
      <c r="D137" s="22" t="s">
        <v>278</v>
      </c>
      <c r="E137" s="21">
        <v>601</v>
      </c>
      <c r="F137" s="21" t="s">
        <v>279</v>
      </c>
      <c r="G137" s="20" t="s">
        <v>280</v>
      </c>
      <c r="H137" s="21" t="s">
        <v>882</v>
      </c>
      <c r="I137" s="23" t="s">
        <v>287</v>
      </c>
      <c r="J137" s="21" t="s">
        <v>288</v>
      </c>
      <c r="K137" s="21">
        <v>108</v>
      </c>
      <c r="L137" s="20" t="s">
        <v>289</v>
      </c>
      <c r="M137" s="22" t="s">
        <v>28</v>
      </c>
      <c r="N137" s="20" t="s">
        <v>676</v>
      </c>
      <c r="O137" s="24" t="s">
        <v>28</v>
      </c>
      <c r="P137" s="21">
        <v>15</v>
      </c>
      <c r="Q137" s="25">
        <v>0</v>
      </c>
      <c r="R137" s="25">
        <v>0</v>
      </c>
      <c r="S137" s="21">
        <v>136</v>
      </c>
      <c r="T137" s="21">
        <f>_xlfn.MINIFS(Tbl_ExecAmendData_Stacked[Fund Type Sort],Tbl_ExecAmendData_Stacked[RowID],Tbl_ExecAmendData_Stacked[[#This Row],[RowID]],Tbl_ExecAmendData_Stacked[Visible],1)</f>
        <v>15</v>
      </c>
      <c r="U137" s="21" t="str">
        <f>IF(Tbl_ExecAmendData_Stacked[[#This Row],[Min Of Fund Type Sort]]=Tbl_ExecAmendData_Stacked[[#This Row],[Fund Type Sort]],"YES","NO")</f>
        <v>YES</v>
      </c>
      <c r="V137" s="21">
        <f>1</f>
        <v>1</v>
      </c>
      <c r="W137" s="21">
        <f>SUBTOTAL(109,Tbl_ExecAmendData_Stacked[[#This Row],[Count]])</f>
        <v>1</v>
      </c>
    </row>
    <row r="138" spans="2:23" ht="45" x14ac:dyDescent="0.25">
      <c r="B138" s="20" t="s">
        <v>277</v>
      </c>
      <c r="C138" s="21">
        <v>9</v>
      </c>
      <c r="D138" s="22" t="s">
        <v>278</v>
      </c>
      <c r="E138" s="21">
        <v>601</v>
      </c>
      <c r="F138" s="21" t="s">
        <v>279</v>
      </c>
      <c r="G138" s="20" t="s">
        <v>280</v>
      </c>
      <c r="H138" s="21" t="s">
        <v>882</v>
      </c>
      <c r="I138" s="23" t="s">
        <v>291</v>
      </c>
      <c r="J138" s="21" t="s">
        <v>292</v>
      </c>
      <c r="K138" s="21">
        <v>109</v>
      </c>
      <c r="L138" s="20" t="s">
        <v>677</v>
      </c>
      <c r="M138" s="22" t="s">
        <v>17</v>
      </c>
      <c r="N138" s="20" t="s">
        <v>823</v>
      </c>
      <c r="O138" s="24" t="s">
        <v>18</v>
      </c>
      <c r="P138" s="21">
        <v>20</v>
      </c>
      <c r="Q138" s="25">
        <v>300000</v>
      </c>
      <c r="R138" s="25">
        <v>300000</v>
      </c>
      <c r="S138" s="21">
        <v>138</v>
      </c>
      <c r="T138" s="21">
        <f>_xlfn.MINIFS(Tbl_ExecAmendData_Stacked[Fund Type Sort],Tbl_ExecAmendData_Stacked[RowID],Tbl_ExecAmendData_Stacked[[#This Row],[RowID]],Tbl_ExecAmendData_Stacked[Visible],1)</f>
        <v>20</v>
      </c>
      <c r="U138" s="21" t="str">
        <f>IF(Tbl_ExecAmendData_Stacked[[#This Row],[Min Of Fund Type Sort]]=Tbl_ExecAmendData_Stacked[[#This Row],[Fund Type Sort]],"YES","NO")</f>
        <v>YES</v>
      </c>
      <c r="V138" s="21">
        <f>1</f>
        <v>1</v>
      </c>
      <c r="W138" s="21">
        <f>SUBTOTAL(109,Tbl_ExecAmendData_Stacked[[#This Row],[Count]])</f>
        <v>1</v>
      </c>
    </row>
    <row r="139" spans="2:23" ht="60" x14ac:dyDescent="0.25">
      <c r="B139" s="20" t="s">
        <v>277</v>
      </c>
      <c r="C139" s="21">
        <v>9</v>
      </c>
      <c r="D139" s="22" t="s">
        <v>278</v>
      </c>
      <c r="E139" s="21">
        <v>601</v>
      </c>
      <c r="F139" s="21" t="s">
        <v>279</v>
      </c>
      <c r="G139" s="20" t="s">
        <v>280</v>
      </c>
      <c r="H139" s="21" t="s">
        <v>882</v>
      </c>
      <c r="I139" s="23" t="s">
        <v>291</v>
      </c>
      <c r="J139" s="21" t="s">
        <v>292</v>
      </c>
      <c r="K139" s="21">
        <v>110</v>
      </c>
      <c r="L139" s="20" t="s">
        <v>299</v>
      </c>
      <c r="M139" s="22" t="s">
        <v>17</v>
      </c>
      <c r="N139" s="20" t="s">
        <v>918</v>
      </c>
      <c r="O139" s="24" t="s">
        <v>18</v>
      </c>
      <c r="P139" s="21">
        <v>20</v>
      </c>
      <c r="Q139" s="25">
        <v>-303650</v>
      </c>
      <c r="R139" s="25">
        <v>-648000</v>
      </c>
      <c r="S139" s="21">
        <v>139</v>
      </c>
      <c r="T139" s="21">
        <f>_xlfn.MINIFS(Tbl_ExecAmendData_Stacked[Fund Type Sort],Tbl_ExecAmendData_Stacked[RowID],Tbl_ExecAmendData_Stacked[[#This Row],[RowID]],Tbl_ExecAmendData_Stacked[Visible],1)</f>
        <v>20</v>
      </c>
      <c r="U139" s="21" t="str">
        <f>IF(Tbl_ExecAmendData_Stacked[[#This Row],[Min Of Fund Type Sort]]=Tbl_ExecAmendData_Stacked[[#This Row],[Fund Type Sort]],"YES","NO")</f>
        <v>YES</v>
      </c>
      <c r="V139" s="21">
        <f>1</f>
        <v>1</v>
      </c>
      <c r="W139" s="21">
        <f>SUBTOTAL(109,Tbl_ExecAmendData_Stacked[[#This Row],[Count]])</f>
        <v>1</v>
      </c>
    </row>
    <row r="140" spans="2:23" ht="45" x14ac:dyDescent="0.25">
      <c r="B140" s="20" t="s">
        <v>277</v>
      </c>
      <c r="C140" s="21">
        <v>9</v>
      </c>
      <c r="D140" s="22" t="s">
        <v>278</v>
      </c>
      <c r="E140" s="21">
        <v>601</v>
      </c>
      <c r="F140" s="21" t="s">
        <v>279</v>
      </c>
      <c r="G140" s="20" t="s">
        <v>280</v>
      </c>
      <c r="H140" s="21" t="s">
        <v>882</v>
      </c>
      <c r="I140" s="23" t="s">
        <v>293</v>
      </c>
      <c r="J140" s="21" t="s">
        <v>294</v>
      </c>
      <c r="K140" s="21">
        <v>111</v>
      </c>
      <c r="L140" s="20" t="s">
        <v>297</v>
      </c>
      <c r="M140" s="22" t="s">
        <v>17</v>
      </c>
      <c r="N140" s="20" t="s">
        <v>678</v>
      </c>
      <c r="O140" s="24" t="s">
        <v>18</v>
      </c>
      <c r="P140" s="21">
        <v>20</v>
      </c>
      <c r="Q140" s="25">
        <v>-500000</v>
      </c>
      <c r="R140" s="25">
        <v>-500000</v>
      </c>
      <c r="S140" s="21">
        <v>141</v>
      </c>
      <c r="T140" s="21">
        <f>_xlfn.MINIFS(Tbl_ExecAmendData_Stacked[Fund Type Sort],Tbl_ExecAmendData_Stacked[RowID],Tbl_ExecAmendData_Stacked[[#This Row],[RowID]],Tbl_ExecAmendData_Stacked[Visible],1)</f>
        <v>20</v>
      </c>
      <c r="U140" s="21" t="str">
        <f>IF(Tbl_ExecAmendData_Stacked[[#This Row],[Min Of Fund Type Sort]]=Tbl_ExecAmendData_Stacked[[#This Row],[Fund Type Sort]],"YES","NO")</f>
        <v>YES</v>
      </c>
      <c r="V140" s="21">
        <f>1</f>
        <v>1</v>
      </c>
      <c r="W140" s="21">
        <f>SUBTOTAL(109,Tbl_ExecAmendData_Stacked[[#This Row],[Count]])</f>
        <v>1</v>
      </c>
    </row>
    <row r="141" spans="2:23" ht="45" x14ac:dyDescent="0.25">
      <c r="B141" s="20" t="s">
        <v>277</v>
      </c>
      <c r="C141" s="21">
        <v>9</v>
      </c>
      <c r="D141" s="22" t="s">
        <v>278</v>
      </c>
      <c r="E141" s="21">
        <v>601</v>
      </c>
      <c r="F141" s="21" t="s">
        <v>279</v>
      </c>
      <c r="G141" s="20" t="s">
        <v>280</v>
      </c>
      <c r="H141" s="21" t="s">
        <v>882</v>
      </c>
      <c r="I141" s="23" t="s">
        <v>293</v>
      </c>
      <c r="J141" s="21" t="s">
        <v>294</v>
      </c>
      <c r="K141" s="21">
        <v>112</v>
      </c>
      <c r="L141" s="20" t="s">
        <v>296</v>
      </c>
      <c r="M141" s="22" t="s">
        <v>17</v>
      </c>
      <c r="N141" s="20" t="s">
        <v>679</v>
      </c>
      <c r="O141" s="24" t="s">
        <v>18</v>
      </c>
      <c r="P141" s="21">
        <v>20</v>
      </c>
      <c r="Q141" s="25">
        <v>-150000</v>
      </c>
      <c r="R141" s="25">
        <v>-150000</v>
      </c>
      <c r="S141" s="21">
        <v>142</v>
      </c>
      <c r="T141" s="21">
        <f>_xlfn.MINIFS(Tbl_ExecAmendData_Stacked[Fund Type Sort],Tbl_ExecAmendData_Stacked[RowID],Tbl_ExecAmendData_Stacked[[#This Row],[RowID]],Tbl_ExecAmendData_Stacked[Visible],1)</f>
        <v>20</v>
      </c>
      <c r="U141" s="21" t="str">
        <f>IF(Tbl_ExecAmendData_Stacked[[#This Row],[Min Of Fund Type Sort]]=Tbl_ExecAmendData_Stacked[[#This Row],[Fund Type Sort]],"YES","NO")</f>
        <v>YES</v>
      </c>
      <c r="V141" s="21">
        <f>1</f>
        <v>1</v>
      </c>
      <c r="W141" s="21">
        <f>SUBTOTAL(109,Tbl_ExecAmendData_Stacked[[#This Row],[Count]])</f>
        <v>1</v>
      </c>
    </row>
    <row r="142" spans="2:23" ht="60" x14ac:dyDescent="0.25">
      <c r="B142" s="20" t="s">
        <v>277</v>
      </c>
      <c r="C142" s="21">
        <v>9</v>
      </c>
      <c r="D142" s="22" t="s">
        <v>278</v>
      </c>
      <c r="E142" s="21">
        <v>601</v>
      </c>
      <c r="F142" s="21" t="s">
        <v>279</v>
      </c>
      <c r="G142" s="20" t="s">
        <v>280</v>
      </c>
      <c r="H142" s="21" t="s">
        <v>882</v>
      </c>
      <c r="I142" s="23" t="s">
        <v>293</v>
      </c>
      <c r="J142" s="21" t="s">
        <v>294</v>
      </c>
      <c r="K142" s="21">
        <v>113</v>
      </c>
      <c r="L142" s="20" t="s">
        <v>295</v>
      </c>
      <c r="M142" s="22" t="s">
        <v>17</v>
      </c>
      <c r="N142" s="20" t="s">
        <v>824</v>
      </c>
      <c r="O142" s="24" t="s">
        <v>18</v>
      </c>
      <c r="P142" s="21">
        <v>20</v>
      </c>
      <c r="Q142" s="25">
        <v>-500000</v>
      </c>
      <c r="R142" s="25">
        <v>-500000</v>
      </c>
      <c r="S142" s="21">
        <v>143</v>
      </c>
      <c r="T142" s="21">
        <f>_xlfn.MINIFS(Tbl_ExecAmendData_Stacked[Fund Type Sort],Tbl_ExecAmendData_Stacked[RowID],Tbl_ExecAmendData_Stacked[[#This Row],[RowID]],Tbl_ExecAmendData_Stacked[Visible],1)</f>
        <v>20</v>
      </c>
      <c r="U142" s="21" t="str">
        <f>IF(Tbl_ExecAmendData_Stacked[[#This Row],[Min Of Fund Type Sort]]=Tbl_ExecAmendData_Stacked[[#This Row],[Fund Type Sort]],"YES","NO")</f>
        <v>YES</v>
      </c>
      <c r="V142" s="21">
        <f>1</f>
        <v>1</v>
      </c>
      <c r="W142" s="21">
        <f>SUBTOTAL(109,Tbl_ExecAmendData_Stacked[[#This Row],[Count]])</f>
        <v>1</v>
      </c>
    </row>
    <row r="143" spans="2:23" ht="60" x14ac:dyDescent="0.25">
      <c r="B143" s="20" t="s">
        <v>277</v>
      </c>
      <c r="C143" s="21">
        <v>9</v>
      </c>
      <c r="D143" s="22" t="s">
        <v>278</v>
      </c>
      <c r="E143" s="21">
        <v>601</v>
      </c>
      <c r="F143" s="21" t="s">
        <v>279</v>
      </c>
      <c r="G143" s="20" t="s">
        <v>280</v>
      </c>
      <c r="H143" s="21" t="s">
        <v>882</v>
      </c>
      <c r="I143" s="23" t="s">
        <v>293</v>
      </c>
      <c r="J143" s="21" t="s">
        <v>294</v>
      </c>
      <c r="K143" s="21">
        <v>114</v>
      </c>
      <c r="L143" s="20" t="s">
        <v>298</v>
      </c>
      <c r="M143" s="22" t="s">
        <v>17</v>
      </c>
      <c r="N143" s="20" t="s">
        <v>825</v>
      </c>
      <c r="O143" s="24" t="s">
        <v>18</v>
      </c>
      <c r="P143" s="21">
        <v>20</v>
      </c>
      <c r="Q143" s="25">
        <v>0</v>
      </c>
      <c r="R143" s="25">
        <v>-500000</v>
      </c>
      <c r="S143" s="21">
        <v>144</v>
      </c>
      <c r="T143" s="21">
        <f>_xlfn.MINIFS(Tbl_ExecAmendData_Stacked[Fund Type Sort],Tbl_ExecAmendData_Stacked[RowID],Tbl_ExecAmendData_Stacked[[#This Row],[RowID]],Tbl_ExecAmendData_Stacked[Visible],1)</f>
        <v>20</v>
      </c>
      <c r="U143" s="21" t="str">
        <f>IF(Tbl_ExecAmendData_Stacked[[#This Row],[Min Of Fund Type Sort]]=Tbl_ExecAmendData_Stacked[[#This Row],[Fund Type Sort]],"YES","NO")</f>
        <v>YES</v>
      </c>
      <c r="V143" s="21">
        <f>1</f>
        <v>1</v>
      </c>
      <c r="W143" s="21">
        <f>SUBTOTAL(109,Tbl_ExecAmendData_Stacked[[#This Row],[Count]])</f>
        <v>1</v>
      </c>
    </row>
    <row r="144" spans="2:23" ht="45" x14ac:dyDescent="0.25">
      <c r="B144" s="20" t="s">
        <v>277</v>
      </c>
      <c r="C144" s="21">
        <v>9</v>
      </c>
      <c r="D144" s="22" t="s">
        <v>278</v>
      </c>
      <c r="E144" s="21">
        <v>601</v>
      </c>
      <c r="F144" s="21" t="s">
        <v>279</v>
      </c>
      <c r="G144" s="20" t="s">
        <v>280</v>
      </c>
      <c r="H144" s="21" t="s">
        <v>882</v>
      </c>
      <c r="I144" s="23" t="s">
        <v>293</v>
      </c>
      <c r="J144" s="21" t="s">
        <v>294</v>
      </c>
      <c r="K144" s="21">
        <v>115</v>
      </c>
      <c r="L144" s="20" t="s">
        <v>561</v>
      </c>
      <c r="M144" s="22" t="s">
        <v>17</v>
      </c>
      <c r="N144" s="20" t="s">
        <v>826</v>
      </c>
      <c r="O144" s="24" t="s">
        <v>18</v>
      </c>
      <c r="P144" s="21">
        <v>20</v>
      </c>
      <c r="Q144" s="25">
        <v>-1317272</v>
      </c>
      <c r="R144" s="25">
        <v>-1317272</v>
      </c>
      <c r="S144" s="21">
        <v>145</v>
      </c>
      <c r="T144" s="21">
        <f>_xlfn.MINIFS(Tbl_ExecAmendData_Stacked[Fund Type Sort],Tbl_ExecAmendData_Stacked[RowID],Tbl_ExecAmendData_Stacked[[#This Row],[RowID]],Tbl_ExecAmendData_Stacked[Visible],1)</f>
        <v>20</v>
      </c>
      <c r="U144" s="21" t="str">
        <f>IF(Tbl_ExecAmendData_Stacked[[#This Row],[Min Of Fund Type Sort]]=Tbl_ExecAmendData_Stacked[[#This Row],[Fund Type Sort]],"YES","NO")</f>
        <v>YES</v>
      </c>
      <c r="V144" s="21">
        <f>1</f>
        <v>1</v>
      </c>
      <c r="W144" s="21">
        <f>SUBTOTAL(109,Tbl_ExecAmendData_Stacked[[#This Row],[Count]])</f>
        <v>1</v>
      </c>
    </row>
    <row r="145" spans="2:23" ht="45" x14ac:dyDescent="0.25">
      <c r="B145" s="20" t="s">
        <v>277</v>
      </c>
      <c r="C145" s="21">
        <v>9</v>
      </c>
      <c r="D145" s="22" t="s">
        <v>300</v>
      </c>
      <c r="E145" s="21">
        <v>223</v>
      </c>
      <c r="F145" s="21" t="s">
        <v>301</v>
      </c>
      <c r="G145" s="20" t="s">
        <v>302</v>
      </c>
      <c r="H145" s="21" t="s">
        <v>882</v>
      </c>
      <c r="I145" s="23" t="s">
        <v>303</v>
      </c>
      <c r="J145" s="21" t="s">
        <v>304</v>
      </c>
      <c r="K145" s="21">
        <v>116</v>
      </c>
      <c r="L145" s="20" t="s">
        <v>827</v>
      </c>
      <c r="M145" s="22" t="s">
        <v>28</v>
      </c>
      <c r="N145" s="20" t="s">
        <v>305</v>
      </c>
      <c r="O145" s="24" t="s">
        <v>28</v>
      </c>
      <c r="P145" s="21">
        <v>15</v>
      </c>
      <c r="Q145" s="25">
        <v>0</v>
      </c>
      <c r="R145" s="25">
        <v>0</v>
      </c>
      <c r="S145" s="21">
        <v>148</v>
      </c>
      <c r="T145" s="21">
        <f>_xlfn.MINIFS(Tbl_ExecAmendData_Stacked[Fund Type Sort],Tbl_ExecAmendData_Stacked[RowID],Tbl_ExecAmendData_Stacked[[#This Row],[RowID]],Tbl_ExecAmendData_Stacked[Visible],1)</f>
        <v>15</v>
      </c>
      <c r="U145" s="21" t="str">
        <f>IF(Tbl_ExecAmendData_Stacked[[#This Row],[Min Of Fund Type Sort]]=Tbl_ExecAmendData_Stacked[[#This Row],[Fund Type Sort]],"YES","NO")</f>
        <v>YES</v>
      </c>
      <c r="V145" s="21">
        <f>1</f>
        <v>1</v>
      </c>
      <c r="W145" s="21">
        <f>SUBTOTAL(109,Tbl_ExecAmendData_Stacked[[#This Row],[Count]])</f>
        <v>1</v>
      </c>
    </row>
    <row r="146" spans="2:23" ht="45" x14ac:dyDescent="0.25">
      <c r="B146" s="20" t="s">
        <v>277</v>
      </c>
      <c r="C146" s="21">
        <v>9</v>
      </c>
      <c r="D146" s="22" t="s">
        <v>306</v>
      </c>
      <c r="E146" s="21">
        <v>602</v>
      </c>
      <c r="F146" s="21" t="s">
        <v>307</v>
      </c>
      <c r="G146" s="20" t="s">
        <v>308</v>
      </c>
      <c r="H146" s="21" t="s">
        <v>882</v>
      </c>
      <c r="I146" s="23" t="s">
        <v>309</v>
      </c>
      <c r="J146" s="21" t="s">
        <v>310</v>
      </c>
      <c r="K146" s="21">
        <v>117</v>
      </c>
      <c r="L146" s="20" t="s">
        <v>564</v>
      </c>
      <c r="M146" s="22" t="s">
        <v>28</v>
      </c>
      <c r="N146" s="20" t="s">
        <v>779</v>
      </c>
      <c r="O146" s="24" t="s">
        <v>28</v>
      </c>
      <c r="P146" s="21">
        <v>15</v>
      </c>
      <c r="Q146" s="25">
        <v>0</v>
      </c>
      <c r="R146" s="25">
        <v>0</v>
      </c>
      <c r="S146" s="21">
        <v>150</v>
      </c>
      <c r="T146" s="21">
        <f>_xlfn.MINIFS(Tbl_ExecAmendData_Stacked[Fund Type Sort],Tbl_ExecAmendData_Stacked[RowID],Tbl_ExecAmendData_Stacked[[#This Row],[RowID]],Tbl_ExecAmendData_Stacked[Visible],1)</f>
        <v>15</v>
      </c>
      <c r="U146" s="21" t="str">
        <f>IF(Tbl_ExecAmendData_Stacked[[#This Row],[Min Of Fund Type Sort]]=Tbl_ExecAmendData_Stacked[[#This Row],[Fund Type Sort]],"YES","NO")</f>
        <v>YES</v>
      </c>
      <c r="V146" s="21">
        <f>1</f>
        <v>1</v>
      </c>
      <c r="W146" s="21">
        <f>SUBTOTAL(109,Tbl_ExecAmendData_Stacked[[#This Row],[Count]])</f>
        <v>1</v>
      </c>
    </row>
    <row r="147" spans="2:23" ht="45" x14ac:dyDescent="0.25">
      <c r="B147" s="20" t="s">
        <v>277</v>
      </c>
      <c r="C147" s="21">
        <v>9</v>
      </c>
      <c r="D147" s="22" t="s">
        <v>306</v>
      </c>
      <c r="E147" s="21">
        <v>602</v>
      </c>
      <c r="F147" s="21" t="s">
        <v>307</v>
      </c>
      <c r="G147" s="20" t="s">
        <v>308</v>
      </c>
      <c r="H147" s="21" t="s">
        <v>882</v>
      </c>
      <c r="I147" s="23" t="s">
        <v>309</v>
      </c>
      <c r="J147" s="21" t="s">
        <v>310</v>
      </c>
      <c r="K147" s="21">
        <v>118</v>
      </c>
      <c r="L147" s="20" t="s">
        <v>565</v>
      </c>
      <c r="M147" s="22" t="s">
        <v>17</v>
      </c>
      <c r="N147" s="20" t="s">
        <v>680</v>
      </c>
      <c r="O147" s="24" t="s">
        <v>18</v>
      </c>
      <c r="P147" s="21">
        <v>20</v>
      </c>
      <c r="Q147" s="25">
        <v>-10000000</v>
      </c>
      <c r="R147" s="25">
        <v>-10000000</v>
      </c>
      <c r="S147" s="21">
        <v>151</v>
      </c>
      <c r="T147" s="21">
        <f>_xlfn.MINIFS(Tbl_ExecAmendData_Stacked[Fund Type Sort],Tbl_ExecAmendData_Stacked[RowID],Tbl_ExecAmendData_Stacked[[#This Row],[RowID]],Tbl_ExecAmendData_Stacked[Visible],1)</f>
        <v>20</v>
      </c>
      <c r="U147" s="21" t="str">
        <f>IF(Tbl_ExecAmendData_Stacked[[#This Row],[Min Of Fund Type Sort]]=Tbl_ExecAmendData_Stacked[[#This Row],[Fund Type Sort]],"YES","NO")</f>
        <v>YES</v>
      </c>
      <c r="V147" s="21">
        <f>1</f>
        <v>1</v>
      </c>
      <c r="W147" s="21">
        <f>SUBTOTAL(109,Tbl_ExecAmendData_Stacked[[#This Row],[Count]])</f>
        <v>1</v>
      </c>
    </row>
    <row r="148" spans="2:23" ht="45" x14ac:dyDescent="0.25">
      <c r="B148" s="20" t="s">
        <v>277</v>
      </c>
      <c r="C148" s="21">
        <v>9</v>
      </c>
      <c r="D148" s="22" t="s">
        <v>306</v>
      </c>
      <c r="E148" s="21">
        <v>602</v>
      </c>
      <c r="F148" s="21" t="s">
        <v>307</v>
      </c>
      <c r="G148" s="20" t="s">
        <v>308</v>
      </c>
      <c r="H148" s="21" t="s">
        <v>882</v>
      </c>
      <c r="I148" s="23" t="s">
        <v>309</v>
      </c>
      <c r="J148" s="21" t="s">
        <v>310</v>
      </c>
      <c r="K148" s="21">
        <v>118</v>
      </c>
      <c r="L148" s="20" t="s">
        <v>565</v>
      </c>
      <c r="M148" s="22" t="s">
        <v>17</v>
      </c>
      <c r="N148" s="20" t="s">
        <v>16</v>
      </c>
      <c r="O148" s="24" t="s">
        <v>19</v>
      </c>
      <c r="P148" s="21">
        <v>30</v>
      </c>
      <c r="Q148" s="25">
        <v>-10403999</v>
      </c>
      <c r="R148" s="25">
        <v>-10403999</v>
      </c>
      <c r="S148" s="21">
        <v>151</v>
      </c>
      <c r="T148" s="21">
        <f>_xlfn.MINIFS(Tbl_ExecAmendData_Stacked[Fund Type Sort],Tbl_ExecAmendData_Stacked[RowID],Tbl_ExecAmendData_Stacked[[#This Row],[RowID]],Tbl_ExecAmendData_Stacked[Visible],1)</f>
        <v>20</v>
      </c>
      <c r="U148" s="21" t="str">
        <f>IF(Tbl_ExecAmendData_Stacked[[#This Row],[Min Of Fund Type Sort]]=Tbl_ExecAmendData_Stacked[[#This Row],[Fund Type Sort]],"YES","NO")</f>
        <v>NO</v>
      </c>
      <c r="V148" s="21">
        <f>1</f>
        <v>1</v>
      </c>
      <c r="W148" s="21">
        <f>SUBTOTAL(109,Tbl_ExecAmendData_Stacked[[#This Row],[Count]])</f>
        <v>1</v>
      </c>
    </row>
    <row r="149" spans="2:23" ht="120" x14ac:dyDescent="0.25">
      <c r="B149" s="20" t="s">
        <v>277</v>
      </c>
      <c r="C149" s="21">
        <v>9</v>
      </c>
      <c r="D149" s="22" t="s">
        <v>306</v>
      </c>
      <c r="E149" s="21">
        <v>602</v>
      </c>
      <c r="F149" s="21" t="s">
        <v>307</v>
      </c>
      <c r="G149" s="20" t="s">
        <v>308</v>
      </c>
      <c r="H149" s="21" t="s">
        <v>882</v>
      </c>
      <c r="I149" s="23" t="s">
        <v>309</v>
      </c>
      <c r="J149" s="21" t="s">
        <v>310</v>
      </c>
      <c r="K149" s="21">
        <v>119</v>
      </c>
      <c r="L149" s="20" t="s">
        <v>311</v>
      </c>
      <c r="M149" s="22" t="s">
        <v>28</v>
      </c>
      <c r="N149" s="20" t="s">
        <v>828</v>
      </c>
      <c r="O149" s="24" t="s">
        <v>28</v>
      </c>
      <c r="P149" s="21">
        <v>15</v>
      </c>
      <c r="Q149" s="25">
        <v>0</v>
      </c>
      <c r="R149" s="25">
        <v>0</v>
      </c>
      <c r="S149" s="21">
        <v>152</v>
      </c>
      <c r="T149" s="21">
        <f>_xlfn.MINIFS(Tbl_ExecAmendData_Stacked[Fund Type Sort],Tbl_ExecAmendData_Stacked[RowID],Tbl_ExecAmendData_Stacked[[#This Row],[RowID]],Tbl_ExecAmendData_Stacked[Visible],1)</f>
        <v>15</v>
      </c>
      <c r="U149" s="21" t="str">
        <f>IF(Tbl_ExecAmendData_Stacked[[#This Row],[Min Of Fund Type Sort]]=Tbl_ExecAmendData_Stacked[[#This Row],[Fund Type Sort]],"YES","NO")</f>
        <v>YES</v>
      </c>
      <c r="V149" s="21">
        <f>1</f>
        <v>1</v>
      </c>
      <c r="W149" s="21">
        <f>SUBTOTAL(109,Tbl_ExecAmendData_Stacked[[#This Row],[Count]])</f>
        <v>1</v>
      </c>
    </row>
    <row r="150" spans="2:23" ht="120" x14ac:dyDescent="0.25">
      <c r="B150" s="20" t="s">
        <v>277</v>
      </c>
      <c r="C150" s="21">
        <v>9</v>
      </c>
      <c r="D150" s="22" t="s">
        <v>306</v>
      </c>
      <c r="E150" s="21">
        <v>602</v>
      </c>
      <c r="F150" s="21" t="s">
        <v>307</v>
      </c>
      <c r="G150" s="20" t="s">
        <v>308</v>
      </c>
      <c r="H150" s="21" t="s">
        <v>882</v>
      </c>
      <c r="I150" s="23" t="s">
        <v>309</v>
      </c>
      <c r="J150" s="21" t="s">
        <v>310</v>
      </c>
      <c r="K150" s="21">
        <v>120</v>
      </c>
      <c r="L150" s="20" t="s">
        <v>625</v>
      </c>
      <c r="M150" s="22" t="s">
        <v>28</v>
      </c>
      <c r="N150" s="20" t="s">
        <v>829</v>
      </c>
      <c r="O150" s="24" t="s">
        <v>28</v>
      </c>
      <c r="P150" s="21">
        <v>15</v>
      </c>
      <c r="Q150" s="25">
        <v>0</v>
      </c>
      <c r="R150" s="25">
        <v>0</v>
      </c>
      <c r="S150" s="21">
        <v>153</v>
      </c>
      <c r="T150" s="21">
        <f>_xlfn.MINIFS(Tbl_ExecAmendData_Stacked[Fund Type Sort],Tbl_ExecAmendData_Stacked[RowID],Tbl_ExecAmendData_Stacked[[#This Row],[RowID]],Tbl_ExecAmendData_Stacked[Visible],1)</f>
        <v>15</v>
      </c>
      <c r="U150" s="21" t="str">
        <f>IF(Tbl_ExecAmendData_Stacked[[#This Row],[Min Of Fund Type Sort]]=Tbl_ExecAmendData_Stacked[[#This Row],[Fund Type Sort]],"YES","NO")</f>
        <v>YES</v>
      </c>
      <c r="V150" s="21">
        <f>1</f>
        <v>1</v>
      </c>
      <c r="W150" s="21">
        <f>SUBTOTAL(109,Tbl_ExecAmendData_Stacked[[#This Row],[Count]])</f>
        <v>1</v>
      </c>
    </row>
    <row r="151" spans="2:23" ht="75" x14ac:dyDescent="0.25">
      <c r="B151" s="20" t="s">
        <v>277</v>
      </c>
      <c r="C151" s="21">
        <v>9</v>
      </c>
      <c r="D151" s="22" t="s">
        <v>306</v>
      </c>
      <c r="E151" s="21">
        <v>602</v>
      </c>
      <c r="F151" s="21" t="s">
        <v>307</v>
      </c>
      <c r="G151" s="20" t="s">
        <v>308</v>
      </c>
      <c r="H151" s="21" t="s">
        <v>882</v>
      </c>
      <c r="I151" s="23" t="s">
        <v>309</v>
      </c>
      <c r="J151" s="21" t="s">
        <v>310</v>
      </c>
      <c r="K151" s="21">
        <v>121</v>
      </c>
      <c r="L151" s="20" t="s">
        <v>681</v>
      </c>
      <c r="M151" s="22" t="s">
        <v>17</v>
      </c>
      <c r="N151" s="20" t="s">
        <v>830</v>
      </c>
      <c r="O151" s="24" t="s">
        <v>18</v>
      </c>
      <c r="P151" s="21">
        <v>20</v>
      </c>
      <c r="Q151" s="25">
        <v>-1850000</v>
      </c>
      <c r="R151" s="25">
        <v>-1850000</v>
      </c>
      <c r="S151" s="21">
        <v>154</v>
      </c>
      <c r="T151" s="21">
        <f>_xlfn.MINIFS(Tbl_ExecAmendData_Stacked[Fund Type Sort],Tbl_ExecAmendData_Stacked[RowID],Tbl_ExecAmendData_Stacked[[#This Row],[RowID]],Tbl_ExecAmendData_Stacked[Visible],1)</f>
        <v>20</v>
      </c>
      <c r="U151" s="21" t="str">
        <f>IF(Tbl_ExecAmendData_Stacked[[#This Row],[Min Of Fund Type Sort]]=Tbl_ExecAmendData_Stacked[[#This Row],[Fund Type Sort]],"YES","NO")</f>
        <v>YES</v>
      </c>
      <c r="V151" s="21">
        <f>1</f>
        <v>1</v>
      </c>
      <c r="W151" s="21">
        <f>SUBTOTAL(109,Tbl_ExecAmendData_Stacked[[#This Row],[Count]])</f>
        <v>1</v>
      </c>
    </row>
    <row r="152" spans="2:23" ht="90" x14ac:dyDescent="0.25">
      <c r="B152" s="20" t="s">
        <v>277</v>
      </c>
      <c r="C152" s="21">
        <v>9</v>
      </c>
      <c r="D152" s="22" t="s">
        <v>306</v>
      </c>
      <c r="E152" s="21">
        <v>602</v>
      </c>
      <c r="F152" s="21" t="s">
        <v>307</v>
      </c>
      <c r="G152" s="20" t="s">
        <v>308</v>
      </c>
      <c r="H152" s="21" t="s">
        <v>882</v>
      </c>
      <c r="I152" s="23" t="s">
        <v>309</v>
      </c>
      <c r="J152" s="21" t="s">
        <v>310</v>
      </c>
      <c r="K152" s="21">
        <v>122</v>
      </c>
      <c r="L152" s="20" t="s">
        <v>682</v>
      </c>
      <c r="M152" s="22" t="s">
        <v>17</v>
      </c>
      <c r="N152" s="20" t="s">
        <v>831</v>
      </c>
      <c r="O152" s="24" t="s">
        <v>18</v>
      </c>
      <c r="P152" s="21">
        <v>20</v>
      </c>
      <c r="Q152" s="25">
        <v>17551660</v>
      </c>
      <c r="R152" s="25">
        <v>38500912</v>
      </c>
      <c r="S152" s="21">
        <v>155</v>
      </c>
      <c r="T152" s="21">
        <f>_xlfn.MINIFS(Tbl_ExecAmendData_Stacked[Fund Type Sort],Tbl_ExecAmendData_Stacked[RowID],Tbl_ExecAmendData_Stacked[[#This Row],[RowID]],Tbl_ExecAmendData_Stacked[Visible],1)</f>
        <v>20</v>
      </c>
      <c r="U152" s="21" t="str">
        <f>IF(Tbl_ExecAmendData_Stacked[[#This Row],[Min Of Fund Type Sort]]=Tbl_ExecAmendData_Stacked[[#This Row],[Fund Type Sort]],"YES","NO")</f>
        <v>YES</v>
      </c>
      <c r="V152" s="21">
        <f>1</f>
        <v>1</v>
      </c>
      <c r="W152" s="21">
        <f>SUBTOTAL(109,Tbl_ExecAmendData_Stacked[[#This Row],[Count]])</f>
        <v>1</v>
      </c>
    </row>
    <row r="153" spans="2:23" ht="45" x14ac:dyDescent="0.25">
      <c r="B153" s="20" t="s">
        <v>277</v>
      </c>
      <c r="C153" s="21">
        <v>9</v>
      </c>
      <c r="D153" s="22" t="s">
        <v>306</v>
      </c>
      <c r="E153" s="21">
        <v>602</v>
      </c>
      <c r="F153" s="21" t="s">
        <v>307</v>
      </c>
      <c r="G153" s="20" t="s">
        <v>308</v>
      </c>
      <c r="H153" s="21" t="s">
        <v>882</v>
      </c>
      <c r="I153" s="23" t="s">
        <v>309</v>
      </c>
      <c r="J153" s="21" t="s">
        <v>310</v>
      </c>
      <c r="K153" s="21">
        <v>122</v>
      </c>
      <c r="L153" s="20" t="s">
        <v>682</v>
      </c>
      <c r="M153" s="22" t="s">
        <v>17</v>
      </c>
      <c r="N153" s="20" t="s">
        <v>16</v>
      </c>
      <c r="O153" s="24" t="s">
        <v>19</v>
      </c>
      <c r="P153" s="21">
        <v>30</v>
      </c>
      <c r="Q153" s="25">
        <v>20558342</v>
      </c>
      <c r="R153" s="25">
        <v>45131276</v>
      </c>
      <c r="S153" s="21">
        <v>155</v>
      </c>
      <c r="T153" s="21">
        <f>_xlfn.MINIFS(Tbl_ExecAmendData_Stacked[Fund Type Sort],Tbl_ExecAmendData_Stacked[RowID],Tbl_ExecAmendData_Stacked[[#This Row],[RowID]],Tbl_ExecAmendData_Stacked[Visible],1)</f>
        <v>20</v>
      </c>
      <c r="U153" s="21" t="str">
        <f>IF(Tbl_ExecAmendData_Stacked[[#This Row],[Min Of Fund Type Sort]]=Tbl_ExecAmendData_Stacked[[#This Row],[Fund Type Sort]],"YES","NO")</f>
        <v>NO</v>
      </c>
      <c r="V153" s="21">
        <f>1</f>
        <v>1</v>
      </c>
      <c r="W153" s="21">
        <f>SUBTOTAL(109,Tbl_ExecAmendData_Stacked[[#This Row],[Count]])</f>
        <v>1</v>
      </c>
    </row>
    <row r="154" spans="2:23" ht="45" x14ac:dyDescent="0.25">
      <c r="B154" s="20" t="s">
        <v>277</v>
      </c>
      <c r="C154" s="21">
        <v>9</v>
      </c>
      <c r="D154" s="22" t="s">
        <v>306</v>
      </c>
      <c r="E154" s="21">
        <v>602</v>
      </c>
      <c r="F154" s="21" t="s">
        <v>307</v>
      </c>
      <c r="G154" s="20" t="s">
        <v>308</v>
      </c>
      <c r="H154" s="21" t="s">
        <v>882</v>
      </c>
      <c r="I154" s="23" t="s">
        <v>312</v>
      </c>
      <c r="J154" s="21" t="s">
        <v>313</v>
      </c>
      <c r="K154" s="21">
        <v>123</v>
      </c>
      <c r="L154" s="20" t="s">
        <v>566</v>
      </c>
      <c r="M154" s="22" t="s">
        <v>17</v>
      </c>
      <c r="N154" s="20" t="s">
        <v>544</v>
      </c>
      <c r="O154" s="24" t="s">
        <v>18</v>
      </c>
      <c r="P154" s="21">
        <v>20</v>
      </c>
      <c r="Q154" s="25">
        <v>-206889</v>
      </c>
      <c r="R154" s="25">
        <v>-3094795</v>
      </c>
      <c r="S154" s="21">
        <v>158</v>
      </c>
      <c r="T154" s="21">
        <f>_xlfn.MINIFS(Tbl_ExecAmendData_Stacked[Fund Type Sort],Tbl_ExecAmendData_Stacked[RowID],Tbl_ExecAmendData_Stacked[[#This Row],[RowID]],Tbl_ExecAmendData_Stacked[Visible],1)</f>
        <v>20</v>
      </c>
      <c r="U154" s="21" t="str">
        <f>IF(Tbl_ExecAmendData_Stacked[[#This Row],[Min Of Fund Type Sort]]=Tbl_ExecAmendData_Stacked[[#This Row],[Fund Type Sort]],"YES","NO")</f>
        <v>YES</v>
      </c>
      <c r="V154" s="21">
        <f>1</f>
        <v>1</v>
      </c>
      <c r="W154" s="21">
        <f>SUBTOTAL(109,Tbl_ExecAmendData_Stacked[[#This Row],[Count]])</f>
        <v>1</v>
      </c>
    </row>
    <row r="155" spans="2:23" ht="45" x14ac:dyDescent="0.25">
      <c r="B155" s="20" t="s">
        <v>277</v>
      </c>
      <c r="C155" s="21">
        <v>9</v>
      </c>
      <c r="D155" s="22" t="s">
        <v>306</v>
      </c>
      <c r="E155" s="21">
        <v>602</v>
      </c>
      <c r="F155" s="21" t="s">
        <v>307</v>
      </c>
      <c r="G155" s="20" t="s">
        <v>308</v>
      </c>
      <c r="H155" s="21" t="s">
        <v>882</v>
      </c>
      <c r="I155" s="23" t="s">
        <v>312</v>
      </c>
      <c r="J155" s="21" t="s">
        <v>313</v>
      </c>
      <c r="K155" s="21">
        <v>123</v>
      </c>
      <c r="L155" s="20" t="s">
        <v>566</v>
      </c>
      <c r="M155" s="22" t="s">
        <v>17</v>
      </c>
      <c r="N155" s="20" t="s">
        <v>16</v>
      </c>
      <c r="O155" s="24" t="s">
        <v>19</v>
      </c>
      <c r="P155" s="21">
        <v>30</v>
      </c>
      <c r="Q155" s="25">
        <v>-2832111</v>
      </c>
      <c r="R155" s="25">
        <v>-16216115</v>
      </c>
      <c r="S155" s="21">
        <v>158</v>
      </c>
      <c r="T155" s="21">
        <f>_xlfn.MINIFS(Tbl_ExecAmendData_Stacked[Fund Type Sort],Tbl_ExecAmendData_Stacked[RowID],Tbl_ExecAmendData_Stacked[[#This Row],[RowID]],Tbl_ExecAmendData_Stacked[Visible],1)</f>
        <v>20</v>
      </c>
      <c r="U155" s="21" t="str">
        <f>IF(Tbl_ExecAmendData_Stacked[[#This Row],[Min Of Fund Type Sort]]=Tbl_ExecAmendData_Stacked[[#This Row],[Fund Type Sort]],"YES","NO")</f>
        <v>NO</v>
      </c>
      <c r="V155" s="21">
        <f>1</f>
        <v>1</v>
      </c>
      <c r="W155" s="21">
        <f>SUBTOTAL(109,Tbl_ExecAmendData_Stacked[[#This Row],[Count]])</f>
        <v>1</v>
      </c>
    </row>
    <row r="156" spans="2:23" ht="75" x14ac:dyDescent="0.25">
      <c r="B156" s="20" t="s">
        <v>277</v>
      </c>
      <c r="C156" s="21">
        <v>9</v>
      </c>
      <c r="D156" s="22" t="s">
        <v>306</v>
      </c>
      <c r="E156" s="21">
        <v>602</v>
      </c>
      <c r="F156" s="21" t="s">
        <v>307</v>
      </c>
      <c r="G156" s="20" t="s">
        <v>308</v>
      </c>
      <c r="H156" s="21" t="s">
        <v>882</v>
      </c>
      <c r="I156" s="23" t="s">
        <v>312</v>
      </c>
      <c r="J156" s="21" t="s">
        <v>313</v>
      </c>
      <c r="K156" s="21">
        <v>124</v>
      </c>
      <c r="L156" s="20" t="s">
        <v>567</v>
      </c>
      <c r="M156" s="22" t="s">
        <v>17</v>
      </c>
      <c r="N156" s="20" t="s">
        <v>832</v>
      </c>
      <c r="O156" s="24" t="s">
        <v>18</v>
      </c>
      <c r="P156" s="21">
        <v>20</v>
      </c>
      <c r="Q156" s="25">
        <v>-2104607</v>
      </c>
      <c r="R156" s="25">
        <v>-4065218</v>
      </c>
      <c r="S156" s="21">
        <v>159</v>
      </c>
      <c r="T156" s="21">
        <f>_xlfn.MINIFS(Tbl_ExecAmendData_Stacked[Fund Type Sort],Tbl_ExecAmendData_Stacked[RowID],Tbl_ExecAmendData_Stacked[[#This Row],[RowID]],Tbl_ExecAmendData_Stacked[Visible],1)</f>
        <v>20</v>
      </c>
      <c r="U156" s="21" t="str">
        <f>IF(Tbl_ExecAmendData_Stacked[[#This Row],[Min Of Fund Type Sort]]=Tbl_ExecAmendData_Stacked[[#This Row],[Fund Type Sort]],"YES","NO")</f>
        <v>YES</v>
      </c>
      <c r="V156" s="21">
        <f>1</f>
        <v>1</v>
      </c>
      <c r="W156" s="21">
        <f>SUBTOTAL(109,Tbl_ExecAmendData_Stacked[[#This Row],[Count]])</f>
        <v>1</v>
      </c>
    </row>
    <row r="157" spans="2:23" ht="45" x14ac:dyDescent="0.25">
      <c r="B157" s="20" t="s">
        <v>277</v>
      </c>
      <c r="C157" s="21">
        <v>9</v>
      </c>
      <c r="D157" s="22" t="s">
        <v>306</v>
      </c>
      <c r="E157" s="21">
        <v>602</v>
      </c>
      <c r="F157" s="21" t="s">
        <v>307</v>
      </c>
      <c r="G157" s="20" t="s">
        <v>308</v>
      </c>
      <c r="H157" s="21" t="s">
        <v>882</v>
      </c>
      <c r="I157" s="23" t="s">
        <v>312</v>
      </c>
      <c r="J157" s="21" t="s">
        <v>313</v>
      </c>
      <c r="K157" s="21">
        <v>124</v>
      </c>
      <c r="L157" s="20" t="s">
        <v>567</v>
      </c>
      <c r="M157" s="22" t="s">
        <v>17</v>
      </c>
      <c r="N157" s="20" t="s">
        <v>16</v>
      </c>
      <c r="O157" s="24" t="s">
        <v>19</v>
      </c>
      <c r="P157" s="21">
        <v>30</v>
      </c>
      <c r="Q157" s="25">
        <v>-4611459</v>
      </c>
      <c r="R157" s="25">
        <v>-9070391</v>
      </c>
      <c r="S157" s="21">
        <v>159</v>
      </c>
      <c r="T157" s="21">
        <f>_xlfn.MINIFS(Tbl_ExecAmendData_Stacked[Fund Type Sort],Tbl_ExecAmendData_Stacked[RowID],Tbl_ExecAmendData_Stacked[[#This Row],[RowID]],Tbl_ExecAmendData_Stacked[Visible],1)</f>
        <v>20</v>
      </c>
      <c r="U157" s="21" t="str">
        <f>IF(Tbl_ExecAmendData_Stacked[[#This Row],[Min Of Fund Type Sort]]=Tbl_ExecAmendData_Stacked[[#This Row],[Fund Type Sort]],"YES","NO")</f>
        <v>NO</v>
      </c>
      <c r="V157" s="21">
        <f>1</f>
        <v>1</v>
      </c>
      <c r="W157" s="21">
        <f>SUBTOTAL(109,Tbl_ExecAmendData_Stacked[[#This Row],[Count]])</f>
        <v>1</v>
      </c>
    </row>
    <row r="158" spans="2:23" ht="120" x14ac:dyDescent="0.25">
      <c r="B158" s="20" t="s">
        <v>277</v>
      </c>
      <c r="C158" s="21">
        <v>9</v>
      </c>
      <c r="D158" s="22" t="s">
        <v>314</v>
      </c>
      <c r="E158" s="21">
        <v>720</v>
      </c>
      <c r="F158" s="21" t="s">
        <v>315</v>
      </c>
      <c r="G158" s="20" t="s">
        <v>316</v>
      </c>
      <c r="H158" s="21" t="s">
        <v>882</v>
      </c>
      <c r="I158" s="23" t="s">
        <v>317</v>
      </c>
      <c r="J158" s="21" t="s">
        <v>318</v>
      </c>
      <c r="K158" s="21">
        <v>125</v>
      </c>
      <c r="L158" s="20" t="s">
        <v>609</v>
      </c>
      <c r="M158" s="22" t="s">
        <v>28</v>
      </c>
      <c r="N158" s="20" t="s">
        <v>683</v>
      </c>
      <c r="O158" s="24" t="s">
        <v>28</v>
      </c>
      <c r="P158" s="21">
        <v>15</v>
      </c>
      <c r="Q158" s="25">
        <v>0</v>
      </c>
      <c r="R158" s="25">
        <v>0</v>
      </c>
      <c r="S158" s="21">
        <v>160</v>
      </c>
      <c r="T158" s="21">
        <f>_xlfn.MINIFS(Tbl_ExecAmendData_Stacked[Fund Type Sort],Tbl_ExecAmendData_Stacked[RowID],Tbl_ExecAmendData_Stacked[[#This Row],[RowID]],Tbl_ExecAmendData_Stacked[Visible],1)</f>
        <v>15</v>
      </c>
      <c r="U158" s="21" t="str">
        <f>IF(Tbl_ExecAmendData_Stacked[[#This Row],[Min Of Fund Type Sort]]=Tbl_ExecAmendData_Stacked[[#This Row],[Fund Type Sort]],"YES","NO")</f>
        <v>YES</v>
      </c>
      <c r="V158" s="21">
        <f>1</f>
        <v>1</v>
      </c>
      <c r="W158" s="21">
        <f>SUBTOTAL(109,Tbl_ExecAmendData_Stacked[[#This Row],[Count]])</f>
        <v>1</v>
      </c>
    </row>
    <row r="159" spans="2:23" ht="45" x14ac:dyDescent="0.25">
      <c r="B159" s="20" t="s">
        <v>277</v>
      </c>
      <c r="C159" s="21">
        <v>9</v>
      </c>
      <c r="D159" s="22" t="s">
        <v>314</v>
      </c>
      <c r="E159" s="21">
        <v>720</v>
      </c>
      <c r="F159" s="21" t="s">
        <v>315</v>
      </c>
      <c r="G159" s="20" t="s">
        <v>316</v>
      </c>
      <c r="H159" s="21" t="s">
        <v>882</v>
      </c>
      <c r="I159" s="23" t="s">
        <v>317</v>
      </c>
      <c r="J159" s="21" t="s">
        <v>318</v>
      </c>
      <c r="K159" s="21">
        <v>126</v>
      </c>
      <c r="L159" s="20" t="s">
        <v>319</v>
      </c>
      <c r="M159" s="22" t="s">
        <v>17</v>
      </c>
      <c r="N159" s="20" t="s">
        <v>684</v>
      </c>
      <c r="O159" s="24" t="s">
        <v>18</v>
      </c>
      <c r="P159" s="21">
        <v>20</v>
      </c>
      <c r="Q159" s="25">
        <v>-3750000</v>
      </c>
      <c r="R159" s="25">
        <v>-3750000</v>
      </c>
      <c r="S159" s="21">
        <v>162</v>
      </c>
      <c r="T159" s="21">
        <f>_xlfn.MINIFS(Tbl_ExecAmendData_Stacked[Fund Type Sort],Tbl_ExecAmendData_Stacked[RowID],Tbl_ExecAmendData_Stacked[[#This Row],[RowID]],Tbl_ExecAmendData_Stacked[Visible],1)</f>
        <v>20</v>
      </c>
      <c r="U159" s="21" t="str">
        <f>IF(Tbl_ExecAmendData_Stacked[[#This Row],[Min Of Fund Type Sort]]=Tbl_ExecAmendData_Stacked[[#This Row],[Fund Type Sort]],"YES","NO")</f>
        <v>YES</v>
      </c>
      <c r="V159" s="21">
        <f>1</f>
        <v>1</v>
      </c>
      <c r="W159" s="21">
        <f>SUBTOTAL(109,Tbl_ExecAmendData_Stacked[[#This Row],[Count]])</f>
        <v>1</v>
      </c>
    </row>
    <row r="160" spans="2:23" ht="45" x14ac:dyDescent="0.25">
      <c r="B160" s="20" t="s">
        <v>277</v>
      </c>
      <c r="C160" s="21">
        <v>9</v>
      </c>
      <c r="D160" s="22" t="s">
        <v>314</v>
      </c>
      <c r="E160" s="21">
        <v>720</v>
      </c>
      <c r="F160" s="21" t="s">
        <v>315</v>
      </c>
      <c r="G160" s="20" t="s">
        <v>316</v>
      </c>
      <c r="H160" s="21" t="s">
        <v>882</v>
      </c>
      <c r="I160" s="23" t="s">
        <v>317</v>
      </c>
      <c r="J160" s="21" t="s">
        <v>318</v>
      </c>
      <c r="K160" s="21">
        <v>127</v>
      </c>
      <c r="L160" s="20" t="s">
        <v>320</v>
      </c>
      <c r="M160" s="22" t="s">
        <v>17</v>
      </c>
      <c r="N160" s="20" t="s">
        <v>685</v>
      </c>
      <c r="O160" s="24" t="s">
        <v>18</v>
      </c>
      <c r="P160" s="21">
        <v>20</v>
      </c>
      <c r="Q160" s="25">
        <v>214250</v>
      </c>
      <c r="R160" s="25">
        <v>214250</v>
      </c>
      <c r="S160" s="21">
        <v>163</v>
      </c>
      <c r="T160" s="21">
        <f>_xlfn.MINIFS(Tbl_ExecAmendData_Stacked[Fund Type Sort],Tbl_ExecAmendData_Stacked[RowID],Tbl_ExecAmendData_Stacked[[#This Row],[RowID]],Tbl_ExecAmendData_Stacked[Visible],1)</f>
        <v>20</v>
      </c>
      <c r="U160" s="21" t="str">
        <f>IF(Tbl_ExecAmendData_Stacked[[#This Row],[Min Of Fund Type Sort]]=Tbl_ExecAmendData_Stacked[[#This Row],[Fund Type Sort]],"YES","NO")</f>
        <v>YES</v>
      </c>
      <c r="V160" s="21">
        <f>1</f>
        <v>1</v>
      </c>
      <c r="W160" s="21">
        <f>SUBTOTAL(109,Tbl_ExecAmendData_Stacked[[#This Row],[Count]])</f>
        <v>1</v>
      </c>
    </row>
    <row r="161" spans="2:23" ht="60" x14ac:dyDescent="0.25">
      <c r="B161" s="20" t="s">
        <v>277</v>
      </c>
      <c r="C161" s="21">
        <v>9</v>
      </c>
      <c r="D161" s="22" t="s">
        <v>314</v>
      </c>
      <c r="E161" s="21">
        <v>720</v>
      </c>
      <c r="F161" s="21" t="s">
        <v>315</v>
      </c>
      <c r="G161" s="20" t="s">
        <v>316</v>
      </c>
      <c r="H161" s="21" t="s">
        <v>882</v>
      </c>
      <c r="I161" s="23" t="s">
        <v>321</v>
      </c>
      <c r="J161" s="21" t="s">
        <v>322</v>
      </c>
      <c r="K161" s="21">
        <v>128</v>
      </c>
      <c r="L161" s="20" t="s">
        <v>780</v>
      </c>
      <c r="M161" s="22" t="s">
        <v>17</v>
      </c>
      <c r="N161" s="20" t="s">
        <v>833</v>
      </c>
      <c r="O161" s="24" t="s">
        <v>19</v>
      </c>
      <c r="P161" s="21">
        <v>30</v>
      </c>
      <c r="Q161" s="25">
        <v>500000</v>
      </c>
      <c r="R161" s="25">
        <v>500000</v>
      </c>
      <c r="S161" s="21">
        <v>164</v>
      </c>
      <c r="T161" s="21">
        <f>_xlfn.MINIFS(Tbl_ExecAmendData_Stacked[Fund Type Sort],Tbl_ExecAmendData_Stacked[RowID],Tbl_ExecAmendData_Stacked[[#This Row],[RowID]],Tbl_ExecAmendData_Stacked[Visible],1)</f>
        <v>30</v>
      </c>
      <c r="U161" s="21" t="str">
        <f>IF(Tbl_ExecAmendData_Stacked[[#This Row],[Min Of Fund Type Sort]]=Tbl_ExecAmendData_Stacked[[#This Row],[Fund Type Sort]],"YES","NO")</f>
        <v>YES</v>
      </c>
      <c r="V161" s="21">
        <f>1</f>
        <v>1</v>
      </c>
      <c r="W161" s="21">
        <f>SUBTOTAL(109,Tbl_ExecAmendData_Stacked[[#This Row],[Count]])</f>
        <v>1</v>
      </c>
    </row>
    <row r="162" spans="2:23" ht="45" x14ac:dyDescent="0.25">
      <c r="B162" s="20" t="s">
        <v>277</v>
      </c>
      <c r="C162" s="21">
        <v>9</v>
      </c>
      <c r="D162" s="22" t="s">
        <v>314</v>
      </c>
      <c r="E162" s="21">
        <v>720</v>
      </c>
      <c r="F162" s="21" t="s">
        <v>315</v>
      </c>
      <c r="G162" s="20" t="s">
        <v>316</v>
      </c>
      <c r="H162" s="21" t="s">
        <v>882</v>
      </c>
      <c r="I162" s="23" t="s">
        <v>321</v>
      </c>
      <c r="J162" s="21" t="s">
        <v>322</v>
      </c>
      <c r="K162" s="21">
        <v>129</v>
      </c>
      <c r="L162" s="20" t="s">
        <v>323</v>
      </c>
      <c r="M162" s="22" t="s">
        <v>17</v>
      </c>
      <c r="N162" s="20" t="s">
        <v>834</v>
      </c>
      <c r="O162" s="24" t="s">
        <v>18</v>
      </c>
      <c r="P162" s="21">
        <v>20</v>
      </c>
      <c r="Q162" s="25">
        <v>-3000000</v>
      </c>
      <c r="R162" s="25">
        <v>-3000000</v>
      </c>
      <c r="S162" s="21">
        <v>165</v>
      </c>
      <c r="T162" s="21">
        <f>_xlfn.MINIFS(Tbl_ExecAmendData_Stacked[Fund Type Sort],Tbl_ExecAmendData_Stacked[RowID],Tbl_ExecAmendData_Stacked[[#This Row],[RowID]],Tbl_ExecAmendData_Stacked[Visible],1)</f>
        <v>20</v>
      </c>
      <c r="U162" s="21" t="str">
        <f>IF(Tbl_ExecAmendData_Stacked[[#This Row],[Min Of Fund Type Sort]]=Tbl_ExecAmendData_Stacked[[#This Row],[Fund Type Sort]],"YES","NO")</f>
        <v>YES</v>
      </c>
      <c r="V162" s="21">
        <f>1</f>
        <v>1</v>
      </c>
      <c r="W162" s="21">
        <f>SUBTOTAL(109,Tbl_ExecAmendData_Stacked[[#This Row],[Count]])</f>
        <v>1</v>
      </c>
    </row>
    <row r="163" spans="2:23" ht="45" x14ac:dyDescent="0.25">
      <c r="B163" s="20" t="s">
        <v>277</v>
      </c>
      <c r="C163" s="21">
        <v>9</v>
      </c>
      <c r="D163" s="22" t="s">
        <v>324</v>
      </c>
      <c r="E163" s="21">
        <v>790</v>
      </c>
      <c r="F163" s="21" t="s">
        <v>325</v>
      </c>
      <c r="G163" s="20" t="s">
        <v>326</v>
      </c>
      <c r="H163" s="21" t="s">
        <v>882</v>
      </c>
      <c r="I163" s="23" t="s">
        <v>327</v>
      </c>
      <c r="J163" s="21" t="s">
        <v>328</v>
      </c>
      <c r="K163" s="21">
        <v>130</v>
      </c>
      <c r="L163" s="20" t="s">
        <v>919</v>
      </c>
      <c r="M163" s="22" t="s">
        <v>17</v>
      </c>
      <c r="N163" s="20" t="s">
        <v>920</v>
      </c>
      <c r="O163" s="24" t="s">
        <v>18</v>
      </c>
      <c r="P163" s="21">
        <v>20</v>
      </c>
      <c r="Q163" s="25">
        <v>-3000000</v>
      </c>
      <c r="R163" s="25">
        <v>-3000000</v>
      </c>
      <c r="S163" s="21">
        <v>166</v>
      </c>
      <c r="T163" s="21">
        <f>_xlfn.MINIFS(Tbl_ExecAmendData_Stacked[Fund Type Sort],Tbl_ExecAmendData_Stacked[RowID],Tbl_ExecAmendData_Stacked[[#This Row],[RowID]],Tbl_ExecAmendData_Stacked[Visible],1)</f>
        <v>20</v>
      </c>
      <c r="U163" s="21" t="str">
        <f>IF(Tbl_ExecAmendData_Stacked[[#This Row],[Min Of Fund Type Sort]]=Tbl_ExecAmendData_Stacked[[#This Row],[Fund Type Sort]],"YES","NO")</f>
        <v>YES</v>
      </c>
      <c r="V163" s="21">
        <f>1</f>
        <v>1</v>
      </c>
      <c r="W163" s="21">
        <f>SUBTOTAL(109,Tbl_ExecAmendData_Stacked[[#This Row],[Count]])</f>
        <v>1</v>
      </c>
    </row>
    <row r="164" spans="2:23" ht="45" x14ac:dyDescent="0.25">
      <c r="B164" s="20" t="s">
        <v>277</v>
      </c>
      <c r="C164" s="21">
        <v>9</v>
      </c>
      <c r="D164" s="22" t="s">
        <v>324</v>
      </c>
      <c r="E164" s="21">
        <v>790</v>
      </c>
      <c r="F164" s="21" t="s">
        <v>325</v>
      </c>
      <c r="G164" s="20" t="s">
        <v>326</v>
      </c>
      <c r="H164" s="21" t="s">
        <v>882</v>
      </c>
      <c r="I164" s="23" t="s">
        <v>327</v>
      </c>
      <c r="J164" s="21" t="s">
        <v>328</v>
      </c>
      <c r="K164" s="21">
        <v>131</v>
      </c>
      <c r="L164" s="20" t="s">
        <v>687</v>
      </c>
      <c r="M164" s="22" t="s">
        <v>17</v>
      </c>
      <c r="N164" s="20" t="s">
        <v>688</v>
      </c>
      <c r="O164" s="24" t="s">
        <v>18</v>
      </c>
      <c r="P164" s="21">
        <v>20</v>
      </c>
      <c r="Q164" s="25">
        <v>-500000</v>
      </c>
      <c r="R164" s="25">
        <v>-500000</v>
      </c>
      <c r="S164" s="21">
        <v>167</v>
      </c>
      <c r="T164" s="21">
        <f>_xlfn.MINIFS(Tbl_ExecAmendData_Stacked[Fund Type Sort],Tbl_ExecAmendData_Stacked[RowID],Tbl_ExecAmendData_Stacked[[#This Row],[RowID]],Tbl_ExecAmendData_Stacked[Visible],1)</f>
        <v>20</v>
      </c>
      <c r="U164" s="21" t="str">
        <f>IF(Tbl_ExecAmendData_Stacked[[#This Row],[Min Of Fund Type Sort]]=Tbl_ExecAmendData_Stacked[[#This Row],[Fund Type Sort]],"YES","NO")</f>
        <v>YES</v>
      </c>
      <c r="V164" s="21">
        <f>1</f>
        <v>1</v>
      </c>
      <c r="W164" s="21">
        <f>SUBTOTAL(109,Tbl_ExecAmendData_Stacked[[#This Row],[Count]])</f>
        <v>1</v>
      </c>
    </row>
    <row r="165" spans="2:23" ht="45" x14ac:dyDescent="0.25">
      <c r="B165" s="20" t="s">
        <v>277</v>
      </c>
      <c r="C165" s="21">
        <v>9</v>
      </c>
      <c r="D165" s="22" t="s">
        <v>324</v>
      </c>
      <c r="E165" s="21">
        <v>790</v>
      </c>
      <c r="F165" s="21" t="s">
        <v>325</v>
      </c>
      <c r="G165" s="20" t="s">
        <v>326</v>
      </c>
      <c r="H165" s="21" t="s">
        <v>882</v>
      </c>
      <c r="I165" s="23" t="s">
        <v>327</v>
      </c>
      <c r="J165" s="21" t="s">
        <v>328</v>
      </c>
      <c r="K165" s="21">
        <v>132</v>
      </c>
      <c r="L165" s="20" t="s">
        <v>836</v>
      </c>
      <c r="M165" s="22" t="s">
        <v>17</v>
      </c>
      <c r="N165" s="20" t="s">
        <v>689</v>
      </c>
      <c r="O165" s="24" t="s">
        <v>18</v>
      </c>
      <c r="P165" s="21">
        <v>20</v>
      </c>
      <c r="Q165" s="25">
        <v>-500000</v>
      </c>
      <c r="R165" s="25">
        <v>-500000</v>
      </c>
      <c r="S165" s="21">
        <v>168</v>
      </c>
      <c r="T165" s="21">
        <f>_xlfn.MINIFS(Tbl_ExecAmendData_Stacked[Fund Type Sort],Tbl_ExecAmendData_Stacked[RowID],Tbl_ExecAmendData_Stacked[[#This Row],[RowID]],Tbl_ExecAmendData_Stacked[Visible],1)</f>
        <v>20</v>
      </c>
      <c r="U165" s="21" t="str">
        <f>IF(Tbl_ExecAmendData_Stacked[[#This Row],[Min Of Fund Type Sort]]=Tbl_ExecAmendData_Stacked[[#This Row],[Fund Type Sort]],"YES","NO")</f>
        <v>YES</v>
      </c>
      <c r="V165" s="21">
        <f>1</f>
        <v>1</v>
      </c>
      <c r="W165" s="21">
        <f>SUBTOTAL(109,Tbl_ExecAmendData_Stacked[[#This Row],[Count]])</f>
        <v>1</v>
      </c>
    </row>
    <row r="166" spans="2:23" ht="60" x14ac:dyDescent="0.25">
      <c r="B166" s="20" t="s">
        <v>277</v>
      </c>
      <c r="C166" s="21">
        <v>9</v>
      </c>
      <c r="D166" s="22" t="s">
        <v>324</v>
      </c>
      <c r="E166" s="21">
        <v>790</v>
      </c>
      <c r="F166" s="21" t="s">
        <v>325</v>
      </c>
      <c r="G166" s="20" t="s">
        <v>326</v>
      </c>
      <c r="H166" s="21" t="s">
        <v>882</v>
      </c>
      <c r="I166" s="23" t="s">
        <v>327</v>
      </c>
      <c r="J166" s="21" t="s">
        <v>328</v>
      </c>
      <c r="K166" s="21">
        <v>133</v>
      </c>
      <c r="L166" s="20" t="s">
        <v>835</v>
      </c>
      <c r="M166" s="22" t="s">
        <v>17</v>
      </c>
      <c r="N166" s="20" t="s">
        <v>686</v>
      </c>
      <c r="O166" s="24" t="s">
        <v>18</v>
      </c>
      <c r="P166" s="21">
        <v>20</v>
      </c>
      <c r="Q166" s="25">
        <v>-1200000</v>
      </c>
      <c r="R166" s="25">
        <v>-1200000</v>
      </c>
      <c r="S166" s="21">
        <v>169</v>
      </c>
      <c r="T166" s="21">
        <f>_xlfn.MINIFS(Tbl_ExecAmendData_Stacked[Fund Type Sort],Tbl_ExecAmendData_Stacked[RowID],Tbl_ExecAmendData_Stacked[[#This Row],[RowID]],Tbl_ExecAmendData_Stacked[Visible],1)</f>
        <v>20</v>
      </c>
      <c r="U166" s="21" t="str">
        <f>IF(Tbl_ExecAmendData_Stacked[[#This Row],[Min Of Fund Type Sort]]=Tbl_ExecAmendData_Stacked[[#This Row],[Fund Type Sort]],"YES","NO")</f>
        <v>YES</v>
      </c>
      <c r="V166" s="21">
        <f>1</f>
        <v>1</v>
      </c>
      <c r="W166" s="21">
        <f>SUBTOTAL(109,Tbl_ExecAmendData_Stacked[[#This Row],[Count]])</f>
        <v>1</v>
      </c>
    </row>
    <row r="167" spans="2:23" ht="60" x14ac:dyDescent="0.25">
      <c r="B167" s="20" t="s">
        <v>277</v>
      </c>
      <c r="C167" s="21">
        <v>9</v>
      </c>
      <c r="D167" s="22" t="s">
        <v>329</v>
      </c>
      <c r="E167" s="21">
        <v>262</v>
      </c>
      <c r="F167" s="21" t="s">
        <v>330</v>
      </c>
      <c r="G167" s="20" t="s">
        <v>331</v>
      </c>
      <c r="H167" s="21" t="s">
        <v>882</v>
      </c>
      <c r="I167" s="23" t="s">
        <v>332</v>
      </c>
      <c r="J167" s="21" t="s">
        <v>333</v>
      </c>
      <c r="K167" s="21">
        <v>134</v>
      </c>
      <c r="L167" s="20" t="s">
        <v>837</v>
      </c>
      <c r="M167" s="22" t="s">
        <v>17</v>
      </c>
      <c r="N167" s="20" t="s">
        <v>690</v>
      </c>
      <c r="O167" s="24" t="s">
        <v>18</v>
      </c>
      <c r="P167" s="21">
        <v>20</v>
      </c>
      <c r="Q167" s="25">
        <v>-475000</v>
      </c>
      <c r="R167" s="25">
        <v>-475000</v>
      </c>
      <c r="S167" s="21">
        <v>170</v>
      </c>
      <c r="T167" s="21">
        <f>_xlfn.MINIFS(Tbl_ExecAmendData_Stacked[Fund Type Sort],Tbl_ExecAmendData_Stacked[RowID],Tbl_ExecAmendData_Stacked[[#This Row],[RowID]],Tbl_ExecAmendData_Stacked[Visible],1)</f>
        <v>20</v>
      </c>
      <c r="U167" s="21" t="str">
        <f>IF(Tbl_ExecAmendData_Stacked[[#This Row],[Min Of Fund Type Sort]]=Tbl_ExecAmendData_Stacked[[#This Row],[Fund Type Sort]],"YES","NO")</f>
        <v>YES</v>
      </c>
      <c r="V167" s="21">
        <f>1</f>
        <v>1</v>
      </c>
      <c r="W167" s="21">
        <f>SUBTOTAL(109,Tbl_ExecAmendData_Stacked[[#This Row],[Count]])</f>
        <v>1</v>
      </c>
    </row>
    <row r="168" spans="2:23" ht="45" x14ac:dyDescent="0.25">
      <c r="B168" s="20" t="s">
        <v>277</v>
      </c>
      <c r="C168" s="21">
        <v>9</v>
      </c>
      <c r="D168" s="22" t="s">
        <v>329</v>
      </c>
      <c r="E168" s="21">
        <v>262</v>
      </c>
      <c r="F168" s="21" t="s">
        <v>330</v>
      </c>
      <c r="G168" s="20" t="s">
        <v>331</v>
      </c>
      <c r="H168" s="21" t="s">
        <v>882</v>
      </c>
      <c r="I168" s="23" t="s">
        <v>332</v>
      </c>
      <c r="J168" s="21" t="s">
        <v>333</v>
      </c>
      <c r="K168" s="21">
        <v>135</v>
      </c>
      <c r="L168" s="20" t="s">
        <v>568</v>
      </c>
      <c r="M168" s="22" t="s">
        <v>17</v>
      </c>
      <c r="N168" s="20" t="s">
        <v>691</v>
      </c>
      <c r="O168" s="24" t="s">
        <v>18</v>
      </c>
      <c r="P168" s="21">
        <v>20</v>
      </c>
      <c r="Q168" s="25">
        <v>-625000</v>
      </c>
      <c r="R168" s="25">
        <v>-625000</v>
      </c>
      <c r="S168" s="21">
        <v>171</v>
      </c>
      <c r="T168" s="21">
        <f>_xlfn.MINIFS(Tbl_ExecAmendData_Stacked[Fund Type Sort],Tbl_ExecAmendData_Stacked[RowID],Tbl_ExecAmendData_Stacked[[#This Row],[RowID]],Tbl_ExecAmendData_Stacked[Visible],1)</f>
        <v>20</v>
      </c>
      <c r="U168" s="21" t="str">
        <f>IF(Tbl_ExecAmendData_Stacked[[#This Row],[Min Of Fund Type Sort]]=Tbl_ExecAmendData_Stacked[[#This Row],[Fund Type Sort]],"YES","NO")</f>
        <v>YES</v>
      </c>
      <c r="V168" s="21">
        <f>1</f>
        <v>1</v>
      </c>
      <c r="W168" s="21">
        <f>SUBTOTAL(109,Tbl_ExecAmendData_Stacked[[#This Row],[Count]])</f>
        <v>1</v>
      </c>
    </row>
    <row r="169" spans="2:23" ht="45" x14ac:dyDescent="0.25">
      <c r="B169" s="20" t="s">
        <v>277</v>
      </c>
      <c r="C169" s="21">
        <v>9</v>
      </c>
      <c r="D169" s="22" t="s">
        <v>334</v>
      </c>
      <c r="E169" s="21">
        <v>765</v>
      </c>
      <c r="F169" s="21" t="s">
        <v>335</v>
      </c>
      <c r="G169" s="20" t="s">
        <v>336</v>
      </c>
      <c r="H169" s="21" t="s">
        <v>882</v>
      </c>
      <c r="I169" s="23" t="s">
        <v>337</v>
      </c>
      <c r="J169" s="21" t="s">
        <v>338</v>
      </c>
      <c r="K169" s="21">
        <v>136</v>
      </c>
      <c r="L169" s="20" t="s">
        <v>339</v>
      </c>
      <c r="M169" s="22" t="s">
        <v>17</v>
      </c>
      <c r="N169" s="20" t="s">
        <v>340</v>
      </c>
      <c r="O169" s="24" t="s">
        <v>18</v>
      </c>
      <c r="P169" s="21">
        <v>20</v>
      </c>
      <c r="Q169" s="25">
        <v>-844524</v>
      </c>
      <c r="R169" s="25">
        <v>-2225540</v>
      </c>
      <c r="S169" s="21">
        <v>172</v>
      </c>
      <c r="T169" s="21">
        <f>_xlfn.MINIFS(Tbl_ExecAmendData_Stacked[Fund Type Sort],Tbl_ExecAmendData_Stacked[RowID],Tbl_ExecAmendData_Stacked[[#This Row],[RowID]],Tbl_ExecAmendData_Stacked[Visible],1)</f>
        <v>20</v>
      </c>
      <c r="U169" s="21" t="str">
        <f>IF(Tbl_ExecAmendData_Stacked[[#This Row],[Min Of Fund Type Sort]]=Tbl_ExecAmendData_Stacked[[#This Row],[Fund Type Sort]],"YES","NO")</f>
        <v>YES</v>
      </c>
      <c r="V169" s="21">
        <f>1</f>
        <v>1</v>
      </c>
      <c r="W169" s="21">
        <f>SUBTOTAL(109,Tbl_ExecAmendData_Stacked[[#This Row],[Count]])</f>
        <v>1</v>
      </c>
    </row>
    <row r="170" spans="2:23" ht="45" x14ac:dyDescent="0.25">
      <c r="B170" s="20" t="s">
        <v>277</v>
      </c>
      <c r="C170" s="21">
        <v>9</v>
      </c>
      <c r="D170" s="22" t="s">
        <v>334</v>
      </c>
      <c r="E170" s="21">
        <v>765</v>
      </c>
      <c r="F170" s="21" t="s">
        <v>335</v>
      </c>
      <c r="G170" s="20" t="s">
        <v>336</v>
      </c>
      <c r="H170" s="21" t="s">
        <v>882</v>
      </c>
      <c r="I170" s="23" t="s">
        <v>337</v>
      </c>
      <c r="J170" s="21" t="s">
        <v>338</v>
      </c>
      <c r="K170" s="21">
        <v>136</v>
      </c>
      <c r="L170" s="20" t="s">
        <v>339</v>
      </c>
      <c r="M170" s="22" t="s">
        <v>17</v>
      </c>
      <c r="N170" s="20" t="s">
        <v>16</v>
      </c>
      <c r="O170" s="24" t="s">
        <v>19</v>
      </c>
      <c r="P170" s="21">
        <v>30</v>
      </c>
      <c r="Q170" s="25">
        <v>-663554</v>
      </c>
      <c r="R170" s="25">
        <v>-1748639</v>
      </c>
      <c r="S170" s="21">
        <v>172</v>
      </c>
      <c r="T170" s="21">
        <f>_xlfn.MINIFS(Tbl_ExecAmendData_Stacked[Fund Type Sort],Tbl_ExecAmendData_Stacked[RowID],Tbl_ExecAmendData_Stacked[[#This Row],[RowID]],Tbl_ExecAmendData_Stacked[Visible],1)</f>
        <v>20</v>
      </c>
      <c r="U170" s="21" t="str">
        <f>IF(Tbl_ExecAmendData_Stacked[[#This Row],[Min Of Fund Type Sort]]=Tbl_ExecAmendData_Stacked[[#This Row],[Fund Type Sort]],"YES","NO")</f>
        <v>NO</v>
      </c>
      <c r="V170" s="21">
        <f>1</f>
        <v>1</v>
      </c>
      <c r="W170" s="21">
        <f>SUBTOTAL(109,Tbl_ExecAmendData_Stacked[[#This Row],[Count]])</f>
        <v>1</v>
      </c>
    </row>
    <row r="171" spans="2:23" ht="45" x14ac:dyDescent="0.25">
      <c r="B171" s="20" t="s">
        <v>277</v>
      </c>
      <c r="C171" s="21">
        <v>9</v>
      </c>
      <c r="D171" s="22" t="s">
        <v>334</v>
      </c>
      <c r="E171" s="21">
        <v>765</v>
      </c>
      <c r="F171" s="21" t="s">
        <v>335</v>
      </c>
      <c r="G171" s="20" t="s">
        <v>336</v>
      </c>
      <c r="H171" s="21" t="s">
        <v>882</v>
      </c>
      <c r="I171" s="23" t="s">
        <v>692</v>
      </c>
      <c r="J171" s="21" t="s">
        <v>693</v>
      </c>
      <c r="K171" s="21">
        <v>137</v>
      </c>
      <c r="L171" s="20" t="s">
        <v>838</v>
      </c>
      <c r="M171" s="22" t="s">
        <v>17</v>
      </c>
      <c r="N171" s="20" t="s">
        <v>921</v>
      </c>
      <c r="O171" s="24" t="s">
        <v>18</v>
      </c>
      <c r="P171" s="21">
        <v>20</v>
      </c>
      <c r="Q171" s="25">
        <v>4686135</v>
      </c>
      <c r="R171" s="25">
        <v>8622365</v>
      </c>
      <c r="S171" s="21">
        <v>173</v>
      </c>
      <c r="T171" s="21">
        <f>_xlfn.MINIFS(Tbl_ExecAmendData_Stacked[Fund Type Sort],Tbl_ExecAmendData_Stacked[RowID],Tbl_ExecAmendData_Stacked[[#This Row],[RowID]],Tbl_ExecAmendData_Stacked[Visible],1)</f>
        <v>20</v>
      </c>
      <c r="U171" s="21" t="str">
        <f>IF(Tbl_ExecAmendData_Stacked[[#This Row],[Min Of Fund Type Sort]]=Tbl_ExecAmendData_Stacked[[#This Row],[Fund Type Sort]],"YES","NO")</f>
        <v>YES</v>
      </c>
      <c r="V171" s="21">
        <f>1</f>
        <v>1</v>
      </c>
      <c r="W171" s="21">
        <f>SUBTOTAL(109,Tbl_ExecAmendData_Stacked[[#This Row],[Count]])</f>
        <v>1</v>
      </c>
    </row>
    <row r="172" spans="2:23" ht="45" x14ac:dyDescent="0.25">
      <c r="B172" s="20" t="s">
        <v>277</v>
      </c>
      <c r="C172" s="21">
        <v>9</v>
      </c>
      <c r="D172" s="22" t="s">
        <v>334</v>
      </c>
      <c r="E172" s="21">
        <v>765</v>
      </c>
      <c r="F172" s="21" t="s">
        <v>335</v>
      </c>
      <c r="G172" s="20" t="s">
        <v>336</v>
      </c>
      <c r="H172" s="21" t="s">
        <v>882</v>
      </c>
      <c r="I172" s="23" t="s">
        <v>692</v>
      </c>
      <c r="J172" s="21" t="s">
        <v>693</v>
      </c>
      <c r="K172" s="21">
        <v>137</v>
      </c>
      <c r="L172" s="20" t="s">
        <v>838</v>
      </c>
      <c r="M172" s="22" t="s">
        <v>17</v>
      </c>
      <c r="N172" s="20" t="s">
        <v>16</v>
      </c>
      <c r="O172" s="24" t="s">
        <v>19</v>
      </c>
      <c r="P172" s="21">
        <v>30</v>
      </c>
      <c r="Q172" s="25">
        <v>4155629</v>
      </c>
      <c r="R172" s="25">
        <v>7646248</v>
      </c>
      <c r="S172" s="21">
        <v>173</v>
      </c>
      <c r="T172" s="21">
        <f>_xlfn.MINIFS(Tbl_ExecAmendData_Stacked[Fund Type Sort],Tbl_ExecAmendData_Stacked[RowID],Tbl_ExecAmendData_Stacked[[#This Row],[RowID]],Tbl_ExecAmendData_Stacked[Visible],1)</f>
        <v>20</v>
      </c>
      <c r="U172" s="21" t="str">
        <f>IF(Tbl_ExecAmendData_Stacked[[#This Row],[Min Of Fund Type Sort]]=Tbl_ExecAmendData_Stacked[[#This Row],[Fund Type Sort]],"YES","NO")</f>
        <v>NO</v>
      </c>
      <c r="V172" s="21">
        <f>1</f>
        <v>1</v>
      </c>
      <c r="W172" s="21">
        <f>SUBTOTAL(109,Tbl_ExecAmendData_Stacked[[#This Row],[Count]])</f>
        <v>1</v>
      </c>
    </row>
    <row r="173" spans="2:23" ht="60" x14ac:dyDescent="0.25">
      <c r="B173" s="20" t="s">
        <v>277</v>
      </c>
      <c r="C173" s="21">
        <v>9</v>
      </c>
      <c r="D173" s="22" t="s">
        <v>334</v>
      </c>
      <c r="E173" s="21">
        <v>765</v>
      </c>
      <c r="F173" s="21" t="s">
        <v>335</v>
      </c>
      <c r="G173" s="20" t="s">
        <v>336</v>
      </c>
      <c r="H173" s="21" t="s">
        <v>882</v>
      </c>
      <c r="I173" s="23" t="s">
        <v>341</v>
      </c>
      <c r="J173" s="21" t="s">
        <v>342</v>
      </c>
      <c r="K173" s="21">
        <v>138</v>
      </c>
      <c r="L173" s="20" t="s">
        <v>839</v>
      </c>
      <c r="M173" s="22" t="s">
        <v>17</v>
      </c>
      <c r="N173" s="20" t="s">
        <v>343</v>
      </c>
      <c r="O173" s="24" t="s">
        <v>18</v>
      </c>
      <c r="P173" s="21">
        <v>20</v>
      </c>
      <c r="Q173" s="25">
        <v>100000</v>
      </c>
      <c r="R173" s="25">
        <v>-400000</v>
      </c>
      <c r="S173" s="21">
        <v>174</v>
      </c>
      <c r="T173" s="21">
        <f>_xlfn.MINIFS(Tbl_ExecAmendData_Stacked[Fund Type Sort],Tbl_ExecAmendData_Stacked[RowID],Tbl_ExecAmendData_Stacked[[#This Row],[RowID]],Tbl_ExecAmendData_Stacked[Visible],1)</f>
        <v>20</v>
      </c>
      <c r="U173" s="21" t="str">
        <f>IF(Tbl_ExecAmendData_Stacked[[#This Row],[Min Of Fund Type Sort]]=Tbl_ExecAmendData_Stacked[[#This Row],[Fund Type Sort]],"YES","NO")</f>
        <v>YES</v>
      </c>
      <c r="V173" s="21">
        <f>1</f>
        <v>1</v>
      </c>
      <c r="W173" s="21">
        <f>SUBTOTAL(109,Tbl_ExecAmendData_Stacked[[#This Row],[Count]])</f>
        <v>1</v>
      </c>
    </row>
    <row r="174" spans="2:23" ht="45" x14ac:dyDescent="0.25">
      <c r="B174" s="20" t="s">
        <v>277</v>
      </c>
      <c r="C174" s="21">
        <v>9</v>
      </c>
      <c r="D174" s="22" t="s">
        <v>334</v>
      </c>
      <c r="E174" s="21">
        <v>765</v>
      </c>
      <c r="F174" s="21" t="s">
        <v>335</v>
      </c>
      <c r="G174" s="20" t="s">
        <v>336</v>
      </c>
      <c r="H174" s="21" t="s">
        <v>882</v>
      </c>
      <c r="I174" s="23" t="s">
        <v>341</v>
      </c>
      <c r="J174" s="21" t="s">
        <v>342</v>
      </c>
      <c r="K174" s="21">
        <v>139</v>
      </c>
      <c r="L174" s="20" t="s">
        <v>840</v>
      </c>
      <c r="M174" s="22" t="s">
        <v>17</v>
      </c>
      <c r="N174" s="20" t="s">
        <v>922</v>
      </c>
      <c r="O174" s="24" t="s">
        <v>18</v>
      </c>
      <c r="P174" s="21">
        <v>20</v>
      </c>
      <c r="Q174" s="25">
        <v>-564902</v>
      </c>
      <c r="R174" s="25">
        <v>-2912256</v>
      </c>
      <c r="S174" s="21">
        <v>175</v>
      </c>
      <c r="T174" s="21">
        <f>_xlfn.MINIFS(Tbl_ExecAmendData_Stacked[Fund Type Sort],Tbl_ExecAmendData_Stacked[RowID],Tbl_ExecAmendData_Stacked[[#This Row],[RowID]],Tbl_ExecAmendData_Stacked[Visible],1)</f>
        <v>20</v>
      </c>
      <c r="U174" s="21" t="str">
        <f>IF(Tbl_ExecAmendData_Stacked[[#This Row],[Min Of Fund Type Sort]]=Tbl_ExecAmendData_Stacked[[#This Row],[Fund Type Sort]],"YES","NO")</f>
        <v>YES</v>
      </c>
      <c r="V174" s="21">
        <f>1</f>
        <v>1</v>
      </c>
      <c r="W174" s="21">
        <f>SUBTOTAL(109,Tbl_ExecAmendData_Stacked[[#This Row],[Count]])</f>
        <v>1</v>
      </c>
    </row>
    <row r="175" spans="2:23" ht="75" x14ac:dyDescent="0.25">
      <c r="B175" s="20" t="s">
        <v>277</v>
      </c>
      <c r="C175" s="21">
        <v>9</v>
      </c>
      <c r="D175" s="22" t="s">
        <v>334</v>
      </c>
      <c r="E175" s="21">
        <v>765</v>
      </c>
      <c r="F175" s="21" t="s">
        <v>335</v>
      </c>
      <c r="G175" s="20" t="s">
        <v>336</v>
      </c>
      <c r="H175" s="21" t="s">
        <v>882</v>
      </c>
      <c r="I175" s="23" t="s">
        <v>341</v>
      </c>
      <c r="J175" s="21" t="s">
        <v>342</v>
      </c>
      <c r="K175" s="21">
        <v>140</v>
      </c>
      <c r="L175" s="20" t="s">
        <v>344</v>
      </c>
      <c r="M175" s="22" t="s">
        <v>17</v>
      </c>
      <c r="N175" s="20" t="s">
        <v>345</v>
      </c>
      <c r="O175" s="24" t="s">
        <v>18</v>
      </c>
      <c r="P175" s="21">
        <v>20</v>
      </c>
      <c r="Q175" s="25">
        <v>-2000000</v>
      </c>
      <c r="R175" s="25">
        <v>0</v>
      </c>
      <c r="S175" s="21">
        <v>176</v>
      </c>
      <c r="T175" s="21">
        <f>_xlfn.MINIFS(Tbl_ExecAmendData_Stacked[Fund Type Sort],Tbl_ExecAmendData_Stacked[RowID],Tbl_ExecAmendData_Stacked[[#This Row],[RowID]],Tbl_ExecAmendData_Stacked[Visible],1)</f>
        <v>20</v>
      </c>
      <c r="U175" s="21" t="str">
        <f>IF(Tbl_ExecAmendData_Stacked[[#This Row],[Min Of Fund Type Sort]]=Tbl_ExecAmendData_Stacked[[#This Row],[Fund Type Sort]],"YES","NO")</f>
        <v>YES</v>
      </c>
      <c r="V175" s="21">
        <f>1</f>
        <v>1</v>
      </c>
      <c r="W175" s="21">
        <f>SUBTOTAL(109,Tbl_ExecAmendData_Stacked[[#This Row],[Count]])</f>
        <v>1</v>
      </c>
    </row>
    <row r="176" spans="2:23" ht="45" x14ac:dyDescent="0.25">
      <c r="B176" s="20" t="s">
        <v>277</v>
      </c>
      <c r="C176" s="21">
        <v>9</v>
      </c>
      <c r="D176" s="22" t="s">
        <v>334</v>
      </c>
      <c r="E176" s="21">
        <v>765</v>
      </c>
      <c r="F176" s="21" t="s">
        <v>335</v>
      </c>
      <c r="G176" s="20" t="s">
        <v>336</v>
      </c>
      <c r="H176" s="21" t="s">
        <v>882</v>
      </c>
      <c r="I176" s="23" t="s">
        <v>341</v>
      </c>
      <c r="J176" s="21" t="s">
        <v>342</v>
      </c>
      <c r="K176" s="21">
        <v>141</v>
      </c>
      <c r="L176" s="20" t="s">
        <v>610</v>
      </c>
      <c r="M176" s="22" t="s">
        <v>17</v>
      </c>
      <c r="N176" s="20" t="s">
        <v>694</v>
      </c>
      <c r="O176" s="24" t="s">
        <v>18</v>
      </c>
      <c r="P176" s="21">
        <v>20</v>
      </c>
      <c r="Q176" s="25">
        <v>0</v>
      </c>
      <c r="R176" s="25">
        <v>-2000000</v>
      </c>
      <c r="S176" s="21">
        <v>177</v>
      </c>
      <c r="T176" s="21">
        <f>_xlfn.MINIFS(Tbl_ExecAmendData_Stacked[Fund Type Sort],Tbl_ExecAmendData_Stacked[RowID],Tbl_ExecAmendData_Stacked[[#This Row],[RowID]],Tbl_ExecAmendData_Stacked[Visible],1)</f>
        <v>20</v>
      </c>
      <c r="U176" s="21" t="str">
        <f>IF(Tbl_ExecAmendData_Stacked[[#This Row],[Min Of Fund Type Sort]]=Tbl_ExecAmendData_Stacked[[#This Row],[Fund Type Sort]],"YES","NO")</f>
        <v>YES</v>
      </c>
      <c r="V176" s="21">
        <f>1</f>
        <v>1</v>
      </c>
      <c r="W176" s="21">
        <f>SUBTOTAL(109,Tbl_ExecAmendData_Stacked[[#This Row],[Count]])</f>
        <v>1</v>
      </c>
    </row>
    <row r="177" spans="2:23" ht="120" x14ac:dyDescent="0.25">
      <c r="B177" s="20" t="s">
        <v>277</v>
      </c>
      <c r="C177" s="21">
        <v>9</v>
      </c>
      <c r="D177" s="22" t="s">
        <v>346</v>
      </c>
      <c r="E177" s="21">
        <v>856</v>
      </c>
      <c r="F177" s="21" t="s">
        <v>347</v>
      </c>
      <c r="G177" s="20" t="s">
        <v>348</v>
      </c>
      <c r="H177" s="21" t="s">
        <v>882</v>
      </c>
      <c r="I177" s="23" t="s">
        <v>349</v>
      </c>
      <c r="J177" s="21" t="s">
        <v>350</v>
      </c>
      <c r="K177" s="21">
        <v>142</v>
      </c>
      <c r="L177" s="20" t="s">
        <v>850</v>
      </c>
      <c r="M177" s="22" t="s">
        <v>17</v>
      </c>
      <c r="N177" s="20" t="s">
        <v>810</v>
      </c>
      <c r="O177" s="24" t="s">
        <v>19</v>
      </c>
      <c r="P177" s="21">
        <v>30</v>
      </c>
      <c r="Q177" s="25">
        <v>66095847</v>
      </c>
      <c r="R177" s="25">
        <v>76107377</v>
      </c>
      <c r="S177" s="21">
        <v>178</v>
      </c>
      <c r="T177" s="21">
        <f>_xlfn.MINIFS(Tbl_ExecAmendData_Stacked[Fund Type Sort],Tbl_ExecAmendData_Stacked[RowID],Tbl_ExecAmendData_Stacked[[#This Row],[RowID]],Tbl_ExecAmendData_Stacked[Visible],1)</f>
        <v>30</v>
      </c>
      <c r="U177" s="21" t="str">
        <f>IF(Tbl_ExecAmendData_Stacked[[#This Row],[Min Of Fund Type Sort]]=Tbl_ExecAmendData_Stacked[[#This Row],[Fund Type Sort]],"YES","NO")</f>
        <v>YES</v>
      </c>
      <c r="V177" s="21">
        <f>1</f>
        <v>1</v>
      </c>
      <c r="W177" s="21">
        <f>SUBTOTAL(109,Tbl_ExecAmendData_Stacked[[#This Row],[Count]])</f>
        <v>1</v>
      </c>
    </row>
    <row r="178" spans="2:23" ht="45" x14ac:dyDescent="0.25">
      <c r="B178" s="20" t="s">
        <v>351</v>
      </c>
      <c r="C178" s="21">
        <v>11</v>
      </c>
      <c r="D178" s="22" t="s">
        <v>352</v>
      </c>
      <c r="E178" s="21">
        <v>183</v>
      </c>
      <c r="F178" s="21" t="s">
        <v>353</v>
      </c>
      <c r="G178" s="20" t="s">
        <v>354</v>
      </c>
      <c r="H178" s="21" t="s">
        <v>882</v>
      </c>
      <c r="I178" s="23" t="s">
        <v>355</v>
      </c>
      <c r="J178" s="21" t="s">
        <v>356</v>
      </c>
      <c r="K178" s="21">
        <v>143</v>
      </c>
      <c r="L178" s="20" t="s">
        <v>695</v>
      </c>
      <c r="M178" s="22" t="s">
        <v>17</v>
      </c>
      <c r="N178" s="20" t="s">
        <v>811</v>
      </c>
      <c r="O178" s="24" t="s">
        <v>18</v>
      </c>
      <c r="P178" s="21">
        <v>20</v>
      </c>
      <c r="Q178" s="25">
        <v>-500000</v>
      </c>
      <c r="R178" s="25">
        <v>-500000</v>
      </c>
      <c r="S178" s="21">
        <v>179</v>
      </c>
      <c r="T178" s="21">
        <f>_xlfn.MINIFS(Tbl_ExecAmendData_Stacked[Fund Type Sort],Tbl_ExecAmendData_Stacked[RowID],Tbl_ExecAmendData_Stacked[[#This Row],[RowID]],Tbl_ExecAmendData_Stacked[Visible],1)</f>
        <v>20</v>
      </c>
      <c r="U178" s="21" t="str">
        <f>IF(Tbl_ExecAmendData_Stacked[[#This Row],[Min Of Fund Type Sort]]=Tbl_ExecAmendData_Stacked[[#This Row],[Fund Type Sort]],"YES","NO")</f>
        <v>YES</v>
      </c>
      <c r="V178" s="21">
        <f>1</f>
        <v>1</v>
      </c>
      <c r="W178" s="21">
        <f>SUBTOTAL(109,Tbl_ExecAmendData_Stacked[[#This Row],[Count]])</f>
        <v>1</v>
      </c>
    </row>
    <row r="179" spans="2:23" ht="45" x14ac:dyDescent="0.25">
      <c r="B179" s="20" t="s">
        <v>351</v>
      </c>
      <c r="C179" s="21">
        <v>11</v>
      </c>
      <c r="D179" s="22" t="s">
        <v>352</v>
      </c>
      <c r="E179" s="21">
        <v>183</v>
      </c>
      <c r="F179" s="21" t="s">
        <v>353</v>
      </c>
      <c r="G179" s="20" t="s">
        <v>354</v>
      </c>
      <c r="H179" s="21" t="s">
        <v>882</v>
      </c>
      <c r="I179" s="23" t="s">
        <v>355</v>
      </c>
      <c r="J179" s="21" t="s">
        <v>356</v>
      </c>
      <c r="K179" s="21">
        <v>143</v>
      </c>
      <c r="L179" s="20" t="s">
        <v>695</v>
      </c>
      <c r="M179" s="22" t="s">
        <v>17</v>
      </c>
      <c r="N179" s="20" t="s">
        <v>16</v>
      </c>
      <c r="O179" s="24" t="s">
        <v>21</v>
      </c>
      <c r="P179" s="21">
        <v>50</v>
      </c>
      <c r="Q179" s="25">
        <v>-3</v>
      </c>
      <c r="R179" s="25">
        <v>-3</v>
      </c>
      <c r="S179" s="21">
        <v>179</v>
      </c>
      <c r="T179" s="21">
        <f>_xlfn.MINIFS(Tbl_ExecAmendData_Stacked[Fund Type Sort],Tbl_ExecAmendData_Stacked[RowID],Tbl_ExecAmendData_Stacked[[#This Row],[RowID]],Tbl_ExecAmendData_Stacked[Visible],1)</f>
        <v>20</v>
      </c>
      <c r="U179" s="21" t="str">
        <f>IF(Tbl_ExecAmendData_Stacked[[#This Row],[Min Of Fund Type Sort]]=Tbl_ExecAmendData_Stacked[[#This Row],[Fund Type Sort]],"YES","NO")</f>
        <v>NO</v>
      </c>
      <c r="V179" s="21">
        <f>1</f>
        <v>1</v>
      </c>
      <c r="W179" s="21">
        <f>SUBTOTAL(109,Tbl_ExecAmendData_Stacked[[#This Row],[Count]])</f>
        <v>1</v>
      </c>
    </row>
    <row r="180" spans="2:23" ht="75" x14ac:dyDescent="0.25">
      <c r="B180" s="20" t="s">
        <v>351</v>
      </c>
      <c r="C180" s="21">
        <v>11</v>
      </c>
      <c r="D180" s="22" t="s">
        <v>357</v>
      </c>
      <c r="E180" s="21">
        <v>199</v>
      </c>
      <c r="F180" s="21" t="s">
        <v>358</v>
      </c>
      <c r="G180" s="20" t="s">
        <v>359</v>
      </c>
      <c r="H180" s="21" t="s">
        <v>882</v>
      </c>
      <c r="I180" s="23" t="s">
        <v>360</v>
      </c>
      <c r="J180" s="21" t="s">
        <v>361</v>
      </c>
      <c r="K180" s="21">
        <v>144</v>
      </c>
      <c r="L180" s="20" t="s">
        <v>698</v>
      </c>
      <c r="M180" s="22" t="s">
        <v>17</v>
      </c>
      <c r="N180" s="20" t="s">
        <v>699</v>
      </c>
      <c r="O180" s="24" t="s">
        <v>18</v>
      </c>
      <c r="P180" s="21">
        <v>20</v>
      </c>
      <c r="Q180" s="25">
        <v>-150000</v>
      </c>
      <c r="R180" s="25">
        <v>-150000</v>
      </c>
      <c r="S180" s="21">
        <v>180</v>
      </c>
      <c r="T180" s="21">
        <f>_xlfn.MINIFS(Tbl_ExecAmendData_Stacked[Fund Type Sort],Tbl_ExecAmendData_Stacked[RowID],Tbl_ExecAmendData_Stacked[[#This Row],[RowID]],Tbl_ExecAmendData_Stacked[Visible],1)</f>
        <v>20</v>
      </c>
      <c r="U180" s="21" t="str">
        <f>IF(Tbl_ExecAmendData_Stacked[[#This Row],[Min Of Fund Type Sort]]=Tbl_ExecAmendData_Stacked[[#This Row],[Fund Type Sort]],"YES","NO")</f>
        <v>YES</v>
      </c>
      <c r="V180" s="21">
        <f>1</f>
        <v>1</v>
      </c>
      <c r="W180" s="21">
        <f>SUBTOTAL(109,Tbl_ExecAmendData_Stacked[[#This Row],[Count]])</f>
        <v>1</v>
      </c>
    </row>
    <row r="181" spans="2:23" ht="45" x14ac:dyDescent="0.25">
      <c r="B181" s="20" t="s">
        <v>351</v>
      </c>
      <c r="C181" s="21">
        <v>11</v>
      </c>
      <c r="D181" s="22" t="s">
        <v>357</v>
      </c>
      <c r="E181" s="21">
        <v>199</v>
      </c>
      <c r="F181" s="21" t="s">
        <v>358</v>
      </c>
      <c r="G181" s="20" t="s">
        <v>359</v>
      </c>
      <c r="H181" s="21" t="s">
        <v>882</v>
      </c>
      <c r="I181" s="23" t="s">
        <v>360</v>
      </c>
      <c r="J181" s="21" t="s">
        <v>361</v>
      </c>
      <c r="K181" s="21">
        <v>145</v>
      </c>
      <c r="L181" s="20" t="s">
        <v>696</v>
      </c>
      <c r="M181" s="22" t="s">
        <v>17</v>
      </c>
      <c r="N181" s="20" t="s">
        <v>697</v>
      </c>
      <c r="O181" s="24" t="s">
        <v>18</v>
      </c>
      <c r="P181" s="21">
        <v>20</v>
      </c>
      <c r="Q181" s="25">
        <v>-2000000</v>
      </c>
      <c r="R181" s="25">
        <v>-2000000</v>
      </c>
      <c r="S181" s="21">
        <v>181</v>
      </c>
      <c r="T181" s="21">
        <f>_xlfn.MINIFS(Tbl_ExecAmendData_Stacked[Fund Type Sort],Tbl_ExecAmendData_Stacked[RowID],Tbl_ExecAmendData_Stacked[[#This Row],[RowID]],Tbl_ExecAmendData_Stacked[Visible],1)</f>
        <v>20</v>
      </c>
      <c r="U181" s="21" t="str">
        <f>IF(Tbl_ExecAmendData_Stacked[[#This Row],[Min Of Fund Type Sort]]=Tbl_ExecAmendData_Stacked[[#This Row],[Fund Type Sort]],"YES","NO")</f>
        <v>YES</v>
      </c>
      <c r="V181" s="21">
        <f>1</f>
        <v>1</v>
      </c>
      <c r="W181" s="21">
        <f>SUBTOTAL(109,Tbl_ExecAmendData_Stacked[[#This Row],[Count]])</f>
        <v>1</v>
      </c>
    </row>
    <row r="182" spans="2:23" ht="45" x14ac:dyDescent="0.25">
      <c r="B182" s="20" t="s">
        <v>351</v>
      </c>
      <c r="C182" s="21">
        <v>11</v>
      </c>
      <c r="D182" s="22" t="s">
        <v>357</v>
      </c>
      <c r="E182" s="21">
        <v>199</v>
      </c>
      <c r="F182" s="21" t="s">
        <v>358</v>
      </c>
      <c r="G182" s="20" t="s">
        <v>359</v>
      </c>
      <c r="H182" s="21" t="s">
        <v>882</v>
      </c>
      <c r="I182" s="23" t="s">
        <v>360</v>
      </c>
      <c r="J182" s="21" t="s">
        <v>361</v>
      </c>
      <c r="K182" s="21">
        <v>146</v>
      </c>
      <c r="L182" s="20" t="s">
        <v>700</v>
      </c>
      <c r="M182" s="22" t="s">
        <v>17</v>
      </c>
      <c r="N182" s="20" t="s">
        <v>926</v>
      </c>
      <c r="O182" s="24" t="s">
        <v>18</v>
      </c>
      <c r="P182" s="21">
        <v>20</v>
      </c>
      <c r="Q182" s="25">
        <v>-293352</v>
      </c>
      <c r="R182" s="25">
        <v>-293352</v>
      </c>
      <c r="S182" s="21">
        <v>182</v>
      </c>
      <c r="T182" s="21">
        <f>_xlfn.MINIFS(Tbl_ExecAmendData_Stacked[Fund Type Sort],Tbl_ExecAmendData_Stacked[RowID],Tbl_ExecAmendData_Stacked[[#This Row],[RowID]],Tbl_ExecAmendData_Stacked[Visible],1)</f>
        <v>20</v>
      </c>
      <c r="U182" s="21" t="str">
        <f>IF(Tbl_ExecAmendData_Stacked[[#This Row],[Min Of Fund Type Sort]]=Tbl_ExecAmendData_Stacked[[#This Row],[Fund Type Sort]],"YES","NO")</f>
        <v>YES</v>
      </c>
      <c r="V182" s="21">
        <f>1</f>
        <v>1</v>
      </c>
      <c r="W182" s="21">
        <f>SUBTOTAL(109,Tbl_ExecAmendData_Stacked[[#This Row],[Count]])</f>
        <v>1</v>
      </c>
    </row>
    <row r="183" spans="2:23" ht="45" x14ac:dyDescent="0.25">
      <c r="B183" s="20" t="s">
        <v>351</v>
      </c>
      <c r="C183" s="21">
        <v>11</v>
      </c>
      <c r="D183" s="22" t="s">
        <v>357</v>
      </c>
      <c r="E183" s="21">
        <v>199</v>
      </c>
      <c r="F183" s="21" t="s">
        <v>358</v>
      </c>
      <c r="G183" s="20" t="s">
        <v>359</v>
      </c>
      <c r="H183" s="21" t="s">
        <v>882</v>
      </c>
      <c r="I183" s="23" t="s">
        <v>360</v>
      </c>
      <c r="J183" s="21" t="s">
        <v>361</v>
      </c>
      <c r="K183" s="21">
        <v>146</v>
      </c>
      <c r="L183" s="20" t="s">
        <v>700</v>
      </c>
      <c r="M183" s="22" t="s">
        <v>17</v>
      </c>
      <c r="N183" s="20" t="s">
        <v>16</v>
      </c>
      <c r="O183" s="24" t="s">
        <v>21</v>
      </c>
      <c r="P183" s="21">
        <v>50</v>
      </c>
      <c r="Q183" s="25">
        <v>-2</v>
      </c>
      <c r="R183" s="25">
        <v>-2</v>
      </c>
      <c r="S183" s="21">
        <v>182</v>
      </c>
      <c r="T183" s="21">
        <f>_xlfn.MINIFS(Tbl_ExecAmendData_Stacked[Fund Type Sort],Tbl_ExecAmendData_Stacked[RowID],Tbl_ExecAmendData_Stacked[[#This Row],[RowID]],Tbl_ExecAmendData_Stacked[Visible],1)</f>
        <v>20</v>
      </c>
      <c r="U183" s="21" t="str">
        <f>IF(Tbl_ExecAmendData_Stacked[[#This Row],[Min Of Fund Type Sort]]=Tbl_ExecAmendData_Stacked[[#This Row],[Fund Type Sort]],"YES","NO")</f>
        <v>NO</v>
      </c>
      <c r="V183" s="21">
        <f>1</f>
        <v>1</v>
      </c>
      <c r="W183" s="21">
        <f>SUBTOTAL(109,Tbl_ExecAmendData_Stacked[[#This Row],[Count]])</f>
        <v>1</v>
      </c>
    </row>
    <row r="184" spans="2:23" ht="90" x14ac:dyDescent="0.25">
      <c r="B184" s="20" t="s">
        <v>351</v>
      </c>
      <c r="C184" s="21">
        <v>11</v>
      </c>
      <c r="D184" s="22" t="s">
        <v>357</v>
      </c>
      <c r="E184" s="21">
        <v>199</v>
      </c>
      <c r="F184" s="21" t="s">
        <v>358</v>
      </c>
      <c r="G184" s="20" t="s">
        <v>359</v>
      </c>
      <c r="H184" s="21" t="s">
        <v>882</v>
      </c>
      <c r="I184" s="23" t="s">
        <v>362</v>
      </c>
      <c r="J184" s="21" t="s">
        <v>363</v>
      </c>
      <c r="K184" s="21">
        <v>147</v>
      </c>
      <c r="L184" s="20" t="s">
        <v>701</v>
      </c>
      <c r="M184" s="22" t="s">
        <v>17</v>
      </c>
      <c r="N184" s="20" t="s">
        <v>927</v>
      </c>
      <c r="O184" s="24" t="s">
        <v>18</v>
      </c>
      <c r="P184" s="21">
        <v>20</v>
      </c>
      <c r="Q184" s="25">
        <v>-250000</v>
      </c>
      <c r="R184" s="25">
        <v>-250000</v>
      </c>
      <c r="S184" s="21">
        <v>183</v>
      </c>
      <c r="T184" s="21">
        <f>_xlfn.MINIFS(Tbl_ExecAmendData_Stacked[Fund Type Sort],Tbl_ExecAmendData_Stacked[RowID],Tbl_ExecAmendData_Stacked[[#This Row],[RowID]],Tbl_ExecAmendData_Stacked[Visible],1)</f>
        <v>20</v>
      </c>
      <c r="U184" s="21" t="str">
        <f>IF(Tbl_ExecAmendData_Stacked[[#This Row],[Min Of Fund Type Sort]]=Tbl_ExecAmendData_Stacked[[#This Row],[Fund Type Sort]],"YES","NO")</f>
        <v>YES</v>
      </c>
      <c r="V184" s="21">
        <f>1</f>
        <v>1</v>
      </c>
      <c r="W184" s="21">
        <f>SUBTOTAL(109,Tbl_ExecAmendData_Stacked[[#This Row],[Count]])</f>
        <v>1</v>
      </c>
    </row>
    <row r="185" spans="2:23" ht="45" x14ac:dyDescent="0.25">
      <c r="B185" s="20" t="s">
        <v>351</v>
      </c>
      <c r="C185" s="21">
        <v>11</v>
      </c>
      <c r="D185" s="22" t="s">
        <v>357</v>
      </c>
      <c r="E185" s="21">
        <v>199</v>
      </c>
      <c r="F185" s="21" t="s">
        <v>358</v>
      </c>
      <c r="G185" s="20" t="s">
        <v>359</v>
      </c>
      <c r="H185" s="21" t="s">
        <v>882</v>
      </c>
      <c r="I185" s="23" t="s">
        <v>362</v>
      </c>
      <c r="J185" s="21" t="s">
        <v>363</v>
      </c>
      <c r="K185" s="21">
        <v>147</v>
      </c>
      <c r="L185" s="20" t="s">
        <v>701</v>
      </c>
      <c r="M185" s="22" t="s">
        <v>17</v>
      </c>
      <c r="N185" s="20" t="s">
        <v>16</v>
      </c>
      <c r="O185" s="24" t="s">
        <v>21</v>
      </c>
      <c r="P185" s="21">
        <v>50</v>
      </c>
      <c r="Q185" s="25">
        <v>-2</v>
      </c>
      <c r="R185" s="25">
        <v>-2</v>
      </c>
      <c r="S185" s="21">
        <v>183</v>
      </c>
      <c r="T185" s="21">
        <f>_xlfn.MINIFS(Tbl_ExecAmendData_Stacked[Fund Type Sort],Tbl_ExecAmendData_Stacked[RowID],Tbl_ExecAmendData_Stacked[[#This Row],[RowID]],Tbl_ExecAmendData_Stacked[Visible],1)</f>
        <v>20</v>
      </c>
      <c r="U185" s="21" t="str">
        <f>IF(Tbl_ExecAmendData_Stacked[[#This Row],[Min Of Fund Type Sort]]=Tbl_ExecAmendData_Stacked[[#This Row],[Fund Type Sort]],"YES","NO")</f>
        <v>NO</v>
      </c>
      <c r="V185" s="21">
        <f>1</f>
        <v>1</v>
      </c>
      <c r="W185" s="21">
        <f>SUBTOTAL(109,Tbl_ExecAmendData_Stacked[[#This Row],[Count]])</f>
        <v>1</v>
      </c>
    </row>
    <row r="186" spans="2:23" ht="90" x14ac:dyDescent="0.25">
      <c r="B186" s="20" t="s">
        <v>351</v>
      </c>
      <c r="C186" s="21">
        <v>11</v>
      </c>
      <c r="D186" s="22" t="s">
        <v>364</v>
      </c>
      <c r="E186" s="21">
        <v>440</v>
      </c>
      <c r="F186" s="21" t="s">
        <v>365</v>
      </c>
      <c r="G186" s="20" t="s">
        <v>366</v>
      </c>
      <c r="H186" s="21" t="s">
        <v>882</v>
      </c>
      <c r="I186" s="23" t="s">
        <v>593</v>
      </c>
      <c r="J186" s="21" t="s">
        <v>594</v>
      </c>
      <c r="K186" s="21">
        <v>148</v>
      </c>
      <c r="L186" s="20" t="s">
        <v>702</v>
      </c>
      <c r="M186" s="22" t="s">
        <v>28</v>
      </c>
      <c r="N186" s="20" t="s">
        <v>703</v>
      </c>
      <c r="O186" s="24" t="s">
        <v>28</v>
      </c>
      <c r="P186" s="21">
        <v>15</v>
      </c>
      <c r="Q186" s="25">
        <v>0</v>
      </c>
      <c r="R186" s="25">
        <v>0</v>
      </c>
      <c r="S186" s="21">
        <v>184</v>
      </c>
      <c r="T186" s="21">
        <f>_xlfn.MINIFS(Tbl_ExecAmendData_Stacked[Fund Type Sort],Tbl_ExecAmendData_Stacked[RowID],Tbl_ExecAmendData_Stacked[[#This Row],[RowID]],Tbl_ExecAmendData_Stacked[Visible],1)</f>
        <v>15</v>
      </c>
      <c r="U186" s="21" t="str">
        <f>IF(Tbl_ExecAmendData_Stacked[[#This Row],[Min Of Fund Type Sort]]=Tbl_ExecAmendData_Stacked[[#This Row],[Fund Type Sort]],"YES","NO")</f>
        <v>YES</v>
      </c>
      <c r="V186" s="21">
        <f>1</f>
        <v>1</v>
      </c>
      <c r="W186" s="21">
        <f>SUBTOTAL(109,Tbl_ExecAmendData_Stacked[[#This Row],[Count]])</f>
        <v>1</v>
      </c>
    </row>
    <row r="187" spans="2:23" ht="60" x14ac:dyDescent="0.25">
      <c r="B187" s="20" t="s">
        <v>351</v>
      </c>
      <c r="C187" s="21">
        <v>11</v>
      </c>
      <c r="D187" s="22" t="s">
        <v>364</v>
      </c>
      <c r="E187" s="21">
        <v>440</v>
      </c>
      <c r="F187" s="21" t="s">
        <v>365</v>
      </c>
      <c r="G187" s="20" t="s">
        <v>366</v>
      </c>
      <c r="H187" s="21" t="s">
        <v>882</v>
      </c>
      <c r="I187" s="23" t="s">
        <v>367</v>
      </c>
      <c r="J187" s="21" t="s">
        <v>368</v>
      </c>
      <c r="K187" s="21">
        <v>149</v>
      </c>
      <c r="L187" s="20" t="s">
        <v>704</v>
      </c>
      <c r="M187" s="22" t="s">
        <v>17</v>
      </c>
      <c r="N187" s="20" t="s">
        <v>705</v>
      </c>
      <c r="O187" s="24" t="s">
        <v>18</v>
      </c>
      <c r="P187" s="21">
        <v>20</v>
      </c>
      <c r="Q187" s="25">
        <v>-750000</v>
      </c>
      <c r="R187" s="25">
        <v>-750000</v>
      </c>
      <c r="S187" s="21">
        <v>185</v>
      </c>
      <c r="T187" s="21">
        <f>_xlfn.MINIFS(Tbl_ExecAmendData_Stacked[Fund Type Sort],Tbl_ExecAmendData_Stacked[RowID],Tbl_ExecAmendData_Stacked[[#This Row],[RowID]],Tbl_ExecAmendData_Stacked[Visible],1)</f>
        <v>20</v>
      </c>
      <c r="U187" s="21" t="str">
        <f>IF(Tbl_ExecAmendData_Stacked[[#This Row],[Min Of Fund Type Sort]]=Tbl_ExecAmendData_Stacked[[#This Row],[Fund Type Sort]],"YES","NO")</f>
        <v>YES</v>
      </c>
      <c r="V187" s="21">
        <f>1</f>
        <v>1</v>
      </c>
      <c r="W187" s="21">
        <f>SUBTOTAL(109,Tbl_ExecAmendData_Stacked[[#This Row],[Count]])</f>
        <v>1</v>
      </c>
    </row>
    <row r="188" spans="2:23" ht="60" x14ac:dyDescent="0.25">
      <c r="B188" s="20" t="s">
        <v>351</v>
      </c>
      <c r="C188" s="21">
        <v>11</v>
      </c>
      <c r="D188" s="22" t="s">
        <v>364</v>
      </c>
      <c r="E188" s="21">
        <v>440</v>
      </c>
      <c r="F188" s="21" t="s">
        <v>365</v>
      </c>
      <c r="G188" s="20" t="s">
        <v>366</v>
      </c>
      <c r="H188" s="21" t="s">
        <v>882</v>
      </c>
      <c r="I188" s="23" t="s">
        <v>367</v>
      </c>
      <c r="J188" s="21" t="s">
        <v>368</v>
      </c>
      <c r="K188" s="21">
        <v>149</v>
      </c>
      <c r="L188" s="20" t="s">
        <v>704</v>
      </c>
      <c r="M188" s="22" t="s">
        <v>17</v>
      </c>
      <c r="N188" s="20" t="s">
        <v>16</v>
      </c>
      <c r="O188" s="24" t="s">
        <v>21</v>
      </c>
      <c r="P188" s="21">
        <v>50</v>
      </c>
      <c r="Q188" s="25">
        <v>-2</v>
      </c>
      <c r="R188" s="25">
        <v>-3</v>
      </c>
      <c r="S188" s="21">
        <v>185</v>
      </c>
      <c r="T188" s="21">
        <f>_xlfn.MINIFS(Tbl_ExecAmendData_Stacked[Fund Type Sort],Tbl_ExecAmendData_Stacked[RowID],Tbl_ExecAmendData_Stacked[[#This Row],[RowID]],Tbl_ExecAmendData_Stacked[Visible],1)</f>
        <v>20</v>
      </c>
      <c r="U188" s="21" t="str">
        <f>IF(Tbl_ExecAmendData_Stacked[[#This Row],[Min Of Fund Type Sort]]=Tbl_ExecAmendData_Stacked[[#This Row],[Fund Type Sort]],"YES","NO")</f>
        <v>NO</v>
      </c>
      <c r="V188" s="21">
        <f>1</f>
        <v>1</v>
      </c>
      <c r="W188" s="21">
        <f>SUBTOTAL(109,Tbl_ExecAmendData_Stacked[[#This Row],[Count]])</f>
        <v>1</v>
      </c>
    </row>
    <row r="189" spans="2:23" ht="120" x14ac:dyDescent="0.25">
      <c r="B189" s="20" t="s">
        <v>351</v>
      </c>
      <c r="C189" s="21">
        <v>11</v>
      </c>
      <c r="D189" s="22" t="s">
        <v>364</v>
      </c>
      <c r="E189" s="21">
        <v>440</v>
      </c>
      <c r="F189" s="21" t="s">
        <v>365</v>
      </c>
      <c r="G189" s="20" t="s">
        <v>366</v>
      </c>
      <c r="H189" s="21" t="s">
        <v>882</v>
      </c>
      <c r="I189" s="23" t="s">
        <v>367</v>
      </c>
      <c r="J189" s="21" t="s">
        <v>368</v>
      </c>
      <c r="K189" s="21">
        <v>150</v>
      </c>
      <c r="L189" s="20" t="s">
        <v>369</v>
      </c>
      <c r="M189" s="22" t="s">
        <v>17</v>
      </c>
      <c r="N189" s="20" t="s">
        <v>706</v>
      </c>
      <c r="O189" s="24" t="s">
        <v>18</v>
      </c>
      <c r="P189" s="21">
        <v>20</v>
      </c>
      <c r="Q189" s="25">
        <v>-253440</v>
      </c>
      <c r="R189" s="25">
        <v>0</v>
      </c>
      <c r="S189" s="21">
        <v>186</v>
      </c>
      <c r="T189" s="21">
        <f>_xlfn.MINIFS(Tbl_ExecAmendData_Stacked[Fund Type Sort],Tbl_ExecAmendData_Stacked[RowID],Tbl_ExecAmendData_Stacked[[#This Row],[RowID]],Tbl_ExecAmendData_Stacked[Visible],1)</f>
        <v>20</v>
      </c>
      <c r="U189" s="21" t="str">
        <f>IF(Tbl_ExecAmendData_Stacked[[#This Row],[Min Of Fund Type Sort]]=Tbl_ExecAmendData_Stacked[[#This Row],[Fund Type Sort]],"YES","NO")</f>
        <v>YES</v>
      </c>
      <c r="V189" s="21">
        <f>1</f>
        <v>1</v>
      </c>
      <c r="W189" s="21">
        <f>SUBTOTAL(109,Tbl_ExecAmendData_Stacked[[#This Row],[Count]])</f>
        <v>1</v>
      </c>
    </row>
    <row r="190" spans="2:23" ht="45" x14ac:dyDescent="0.25">
      <c r="B190" s="20" t="s">
        <v>351</v>
      </c>
      <c r="C190" s="21">
        <v>11</v>
      </c>
      <c r="D190" s="22" t="s">
        <v>364</v>
      </c>
      <c r="E190" s="21">
        <v>440</v>
      </c>
      <c r="F190" s="21" t="s">
        <v>365</v>
      </c>
      <c r="G190" s="20" t="s">
        <v>366</v>
      </c>
      <c r="H190" s="21" t="s">
        <v>882</v>
      </c>
      <c r="I190" s="23" t="s">
        <v>367</v>
      </c>
      <c r="J190" s="21" t="s">
        <v>368</v>
      </c>
      <c r="K190" s="21">
        <v>150</v>
      </c>
      <c r="L190" s="20" t="s">
        <v>369</v>
      </c>
      <c r="M190" s="22" t="s">
        <v>17</v>
      </c>
      <c r="N190" s="20" t="s">
        <v>16</v>
      </c>
      <c r="O190" s="24" t="s">
        <v>21</v>
      </c>
      <c r="P190" s="21">
        <v>50</v>
      </c>
      <c r="Q190" s="25">
        <v>-2</v>
      </c>
      <c r="R190" s="25">
        <v>-2</v>
      </c>
      <c r="S190" s="21">
        <v>186</v>
      </c>
      <c r="T190" s="21">
        <f>_xlfn.MINIFS(Tbl_ExecAmendData_Stacked[Fund Type Sort],Tbl_ExecAmendData_Stacked[RowID],Tbl_ExecAmendData_Stacked[[#This Row],[RowID]],Tbl_ExecAmendData_Stacked[Visible],1)</f>
        <v>20</v>
      </c>
      <c r="U190" s="21" t="str">
        <f>IF(Tbl_ExecAmendData_Stacked[[#This Row],[Min Of Fund Type Sort]]=Tbl_ExecAmendData_Stacked[[#This Row],[Fund Type Sort]],"YES","NO")</f>
        <v>NO</v>
      </c>
      <c r="V190" s="21">
        <f>1</f>
        <v>1</v>
      </c>
      <c r="W190" s="21">
        <f>SUBTOTAL(109,Tbl_ExecAmendData_Stacked[[#This Row],[Count]])</f>
        <v>1</v>
      </c>
    </row>
    <row r="191" spans="2:23" ht="45" x14ac:dyDescent="0.25">
      <c r="B191" s="20" t="s">
        <v>351</v>
      </c>
      <c r="C191" s="21">
        <v>11</v>
      </c>
      <c r="D191" s="22" t="s">
        <v>364</v>
      </c>
      <c r="E191" s="21">
        <v>440</v>
      </c>
      <c r="F191" s="21" t="s">
        <v>365</v>
      </c>
      <c r="G191" s="20" t="s">
        <v>366</v>
      </c>
      <c r="H191" s="21" t="s">
        <v>882</v>
      </c>
      <c r="I191" s="23" t="s">
        <v>370</v>
      </c>
      <c r="J191" s="21" t="s">
        <v>371</v>
      </c>
      <c r="K191" s="21">
        <v>151</v>
      </c>
      <c r="L191" s="20" t="s">
        <v>707</v>
      </c>
      <c r="M191" s="22" t="s">
        <v>17</v>
      </c>
      <c r="N191" s="20" t="s">
        <v>708</v>
      </c>
      <c r="O191" s="24" t="s">
        <v>18</v>
      </c>
      <c r="P191" s="21">
        <v>20</v>
      </c>
      <c r="Q191" s="25">
        <v>-15000000</v>
      </c>
      <c r="R191" s="25">
        <v>0</v>
      </c>
      <c r="S191" s="21">
        <v>187</v>
      </c>
      <c r="T191" s="21">
        <f>_xlfn.MINIFS(Tbl_ExecAmendData_Stacked[Fund Type Sort],Tbl_ExecAmendData_Stacked[RowID],Tbl_ExecAmendData_Stacked[[#This Row],[RowID]],Tbl_ExecAmendData_Stacked[Visible],1)</f>
        <v>20</v>
      </c>
      <c r="U191" s="21" t="str">
        <f>IF(Tbl_ExecAmendData_Stacked[[#This Row],[Min Of Fund Type Sort]]=Tbl_ExecAmendData_Stacked[[#This Row],[Fund Type Sort]],"YES","NO")</f>
        <v>YES</v>
      </c>
      <c r="V191" s="21">
        <f>1</f>
        <v>1</v>
      </c>
      <c r="W191" s="21">
        <f>SUBTOTAL(109,Tbl_ExecAmendData_Stacked[[#This Row],[Count]])</f>
        <v>1</v>
      </c>
    </row>
    <row r="192" spans="2:23" ht="60" x14ac:dyDescent="0.25">
      <c r="B192" s="20" t="s">
        <v>351</v>
      </c>
      <c r="C192" s="21">
        <v>11</v>
      </c>
      <c r="D192" s="22" t="s">
        <v>364</v>
      </c>
      <c r="E192" s="21">
        <v>440</v>
      </c>
      <c r="F192" s="21" t="s">
        <v>365</v>
      </c>
      <c r="G192" s="20" t="s">
        <v>366</v>
      </c>
      <c r="H192" s="21" t="s">
        <v>882</v>
      </c>
      <c r="I192" s="23" t="s">
        <v>372</v>
      </c>
      <c r="J192" s="21" t="s">
        <v>373</v>
      </c>
      <c r="K192" s="21">
        <v>152</v>
      </c>
      <c r="L192" s="20" t="s">
        <v>928</v>
      </c>
      <c r="M192" s="22" t="s">
        <v>28</v>
      </c>
      <c r="N192" s="20" t="s">
        <v>929</v>
      </c>
      <c r="O192" s="24" t="s">
        <v>28</v>
      </c>
      <c r="P192" s="21">
        <v>15</v>
      </c>
      <c r="Q192" s="25">
        <v>0</v>
      </c>
      <c r="R192" s="25">
        <v>0</v>
      </c>
      <c r="S192" s="21">
        <v>188</v>
      </c>
      <c r="T192" s="21">
        <f>_xlfn.MINIFS(Tbl_ExecAmendData_Stacked[Fund Type Sort],Tbl_ExecAmendData_Stacked[RowID],Tbl_ExecAmendData_Stacked[[#This Row],[RowID]],Tbl_ExecAmendData_Stacked[Visible],1)</f>
        <v>15</v>
      </c>
      <c r="U192" s="21" t="str">
        <f>IF(Tbl_ExecAmendData_Stacked[[#This Row],[Min Of Fund Type Sort]]=Tbl_ExecAmendData_Stacked[[#This Row],[Fund Type Sort]],"YES","NO")</f>
        <v>YES</v>
      </c>
      <c r="V192" s="21">
        <f>1</f>
        <v>1</v>
      </c>
      <c r="W192" s="21">
        <f>SUBTOTAL(109,Tbl_ExecAmendData_Stacked[[#This Row],[Count]])</f>
        <v>1</v>
      </c>
    </row>
    <row r="193" spans="2:23" ht="90" x14ac:dyDescent="0.25">
      <c r="B193" s="20" t="s">
        <v>351</v>
      </c>
      <c r="C193" s="21">
        <v>11</v>
      </c>
      <c r="D193" s="22" t="s">
        <v>374</v>
      </c>
      <c r="E193" s="21">
        <v>403</v>
      </c>
      <c r="F193" s="21" t="s">
        <v>375</v>
      </c>
      <c r="G193" s="20" t="s">
        <v>376</v>
      </c>
      <c r="H193" s="21" t="s">
        <v>882</v>
      </c>
      <c r="I193" s="23" t="s">
        <v>377</v>
      </c>
      <c r="J193" s="21" t="s">
        <v>378</v>
      </c>
      <c r="K193" s="21">
        <v>153</v>
      </c>
      <c r="L193" s="20" t="s">
        <v>701</v>
      </c>
      <c r="M193" s="22" t="s">
        <v>17</v>
      </c>
      <c r="N193" s="20" t="s">
        <v>781</v>
      </c>
      <c r="O193" s="24" t="s">
        <v>19</v>
      </c>
      <c r="P193" s="21">
        <v>30</v>
      </c>
      <c r="Q193" s="25">
        <v>-775000</v>
      </c>
      <c r="R193" s="25">
        <v>-775000</v>
      </c>
      <c r="S193" s="21">
        <v>189</v>
      </c>
      <c r="T193" s="21">
        <f>_xlfn.MINIFS(Tbl_ExecAmendData_Stacked[Fund Type Sort],Tbl_ExecAmendData_Stacked[RowID],Tbl_ExecAmendData_Stacked[[#This Row],[RowID]],Tbl_ExecAmendData_Stacked[Visible],1)</f>
        <v>30</v>
      </c>
      <c r="U193" s="21" t="str">
        <f>IF(Tbl_ExecAmendData_Stacked[[#This Row],[Min Of Fund Type Sort]]=Tbl_ExecAmendData_Stacked[[#This Row],[Fund Type Sort]],"YES","NO")</f>
        <v>YES</v>
      </c>
      <c r="V193" s="21">
        <f>1</f>
        <v>1</v>
      </c>
      <c r="W193" s="21">
        <f>SUBTOTAL(109,Tbl_ExecAmendData_Stacked[[#This Row],[Count]])</f>
        <v>1</v>
      </c>
    </row>
    <row r="194" spans="2:23" ht="45" x14ac:dyDescent="0.25">
      <c r="B194" s="20" t="s">
        <v>351</v>
      </c>
      <c r="C194" s="21">
        <v>11</v>
      </c>
      <c r="D194" s="22" t="s">
        <v>374</v>
      </c>
      <c r="E194" s="21">
        <v>403</v>
      </c>
      <c r="F194" s="21" t="s">
        <v>375</v>
      </c>
      <c r="G194" s="20" t="s">
        <v>376</v>
      </c>
      <c r="H194" s="21" t="s">
        <v>882</v>
      </c>
      <c r="I194" s="23" t="s">
        <v>377</v>
      </c>
      <c r="J194" s="21" t="s">
        <v>378</v>
      </c>
      <c r="K194" s="21">
        <v>153</v>
      </c>
      <c r="L194" s="20" t="s">
        <v>701</v>
      </c>
      <c r="M194" s="22" t="s">
        <v>17</v>
      </c>
      <c r="N194" s="20" t="s">
        <v>16</v>
      </c>
      <c r="O194" s="24" t="s">
        <v>21</v>
      </c>
      <c r="P194" s="21">
        <v>50</v>
      </c>
      <c r="Q194" s="25">
        <v>-2</v>
      </c>
      <c r="R194" s="25">
        <v>-2</v>
      </c>
      <c r="S194" s="21">
        <v>189</v>
      </c>
      <c r="T194" s="21">
        <f>_xlfn.MINIFS(Tbl_ExecAmendData_Stacked[Fund Type Sort],Tbl_ExecAmendData_Stacked[RowID],Tbl_ExecAmendData_Stacked[[#This Row],[RowID]],Tbl_ExecAmendData_Stacked[Visible],1)</f>
        <v>30</v>
      </c>
      <c r="U194" s="21" t="str">
        <f>IF(Tbl_ExecAmendData_Stacked[[#This Row],[Min Of Fund Type Sort]]=Tbl_ExecAmendData_Stacked[[#This Row],[Fund Type Sort]],"YES","NO")</f>
        <v>NO</v>
      </c>
      <c r="V194" s="21">
        <f>1</f>
        <v>1</v>
      </c>
      <c r="W194" s="21">
        <f>SUBTOTAL(109,Tbl_ExecAmendData_Stacked[[#This Row],[Count]])</f>
        <v>1</v>
      </c>
    </row>
    <row r="195" spans="2:23" ht="45" x14ac:dyDescent="0.25">
      <c r="B195" s="20" t="s">
        <v>351</v>
      </c>
      <c r="C195" s="21">
        <v>11</v>
      </c>
      <c r="D195" s="22" t="s">
        <v>379</v>
      </c>
      <c r="E195" s="21">
        <v>423</v>
      </c>
      <c r="F195" s="21" t="s">
        <v>380</v>
      </c>
      <c r="G195" s="20" t="s">
        <v>381</v>
      </c>
      <c r="H195" s="21" t="s">
        <v>882</v>
      </c>
      <c r="I195" s="23" t="s">
        <v>382</v>
      </c>
      <c r="J195" s="21" t="s">
        <v>383</v>
      </c>
      <c r="K195" s="21">
        <v>154</v>
      </c>
      <c r="L195" s="20" t="s">
        <v>782</v>
      </c>
      <c r="M195" s="22" t="s">
        <v>17</v>
      </c>
      <c r="N195" s="20" t="s">
        <v>783</v>
      </c>
      <c r="O195" s="24" t="s">
        <v>18</v>
      </c>
      <c r="P195" s="21">
        <v>20</v>
      </c>
      <c r="Q195" s="25">
        <v>2000000</v>
      </c>
      <c r="R195" s="25">
        <v>0</v>
      </c>
      <c r="S195" s="21">
        <v>190</v>
      </c>
      <c r="T195" s="21">
        <f>_xlfn.MINIFS(Tbl_ExecAmendData_Stacked[Fund Type Sort],Tbl_ExecAmendData_Stacked[RowID],Tbl_ExecAmendData_Stacked[[#This Row],[RowID]],Tbl_ExecAmendData_Stacked[Visible],1)</f>
        <v>20</v>
      </c>
      <c r="U195" s="21" t="str">
        <f>IF(Tbl_ExecAmendData_Stacked[[#This Row],[Min Of Fund Type Sort]]=Tbl_ExecAmendData_Stacked[[#This Row],[Fund Type Sort]],"YES","NO")</f>
        <v>YES</v>
      </c>
      <c r="V195" s="21">
        <f>1</f>
        <v>1</v>
      </c>
      <c r="W195" s="21">
        <f>SUBTOTAL(109,Tbl_ExecAmendData_Stacked[[#This Row],[Count]])</f>
        <v>1</v>
      </c>
    </row>
    <row r="196" spans="2:23" ht="60" x14ac:dyDescent="0.25">
      <c r="B196" s="20" t="s">
        <v>351</v>
      </c>
      <c r="C196" s="21">
        <v>11</v>
      </c>
      <c r="D196" s="22" t="s">
        <v>379</v>
      </c>
      <c r="E196" s="21">
        <v>423</v>
      </c>
      <c r="F196" s="21" t="s">
        <v>380</v>
      </c>
      <c r="G196" s="20" t="s">
        <v>381</v>
      </c>
      <c r="H196" s="21" t="s">
        <v>882</v>
      </c>
      <c r="I196" s="23" t="s">
        <v>382</v>
      </c>
      <c r="J196" s="21" t="s">
        <v>383</v>
      </c>
      <c r="K196" s="21">
        <v>155</v>
      </c>
      <c r="L196" s="20" t="s">
        <v>784</v>
      </c>
      <c r="M196" s="22" t="s">
        <v>17</v>
      </c>
      <c r="N196" s="20" t="s">
        <v>785</v>
      </c>
      <c r="O196" s="24" t="s">
        <v>18</v>
      </c>
      <c r="P196" s="21">
        <v>20</v>
      </c>
      <c r="Q196" s="25">
        <v>0</v>
      </c>
      <c r="R196" s="25">
        <v>-500000</v>
      </c>
      <c r="S196" s="21">
        <v>191</v>
      </c>
      <c r="T196" s="21">
        <f>_xlfn.MINIFS(Tbl_ExecAmendData_Stacked[Fund Type Sort],Tbl_ExecAmendData_Stacked[RowID],Tbl_ExecAmendData_Stacked[[#This Row],[RowID]],Tbl_ExecAmendData_Stacked[Visible],1)</f>
        <v>20</v>
      </c>
      <c r="U196" s="21" t="str">
        <f>IF(Tbl_ExecAmendData_Stacked[[#This Row],[Min Of Fund Type Sort]]=Tbl_ExecAmendData_Stacked[[#This Row],[Fund Type Sort]],"YES","NO")</f>
        <v>YES</v>
      </c>
      <c r="V196" s="21">
        <f>1</f>
        <v>1</v>
      </c>
      <c r="W196" s="21">
        <f>SUBTOTAL(109,Tbl_ExecAmendData_Stacked[[#This Row],[Count]])</f>
        <v>1</v>
      </c>
    </row>
    <row r="197" spans="2:23" ht="75" x14ac:dyDescent="0.25">
      <c r="B197" s="20" t="s">
        <v>351</v>
      </c>
      <c r="C197" s="21">
        <v>11</v>
      </c>
      <c r="D197" s="22" t="s">
        <v>379</v>
      </c>
      <c r="E197" s="21">
        <v>423</v>
      </c>
      <c r="F197" s="21" t="s">
        <v>380</v>
      </c>
      <c r="G197" s="20" t="s">
        <v>381</v>
      </c>
      <c r="H197" s="21" t="s">
        <v>882</v>
      </c>
      <c r="I197" s="23" t="s">
        <v>382</v>
      </c>
      <c r="J197" s="21" t="s">
        <v>383</v>
      </c>
      <c r="K197" s="21">
        <v>156</v>
      </c>
      <c r="L197" s="20" t="s">
        <v>786</v>
      </c>
      <c r="M197" s="22" t="s">
        <v>17</v>
      </c>
      <c r="N197" s="20" t="s">
        <v>787</v>
      </c>
      <c r="O197" s="24" t="s">
        <v>18</v>
      </c>
      <c r="P197" s="21">
        <v>20</v>
      </c>
      <c r="Q197" s="25">
        <v>0</v>
      </c>
      <c r="R197" s="25">
        <v>-250000</v>
      </c>
      <c r="S197" s="21">
        <v>192</v>
      </c>
      <c r="T197" s="21">
        <f>_xlfn.MINIFS(Tbl_ExecAmendData_Stacked[Fund Type Sort],Tbl_ExecAmendData_Stacked[RowID],Tbl_ExecAmendData_Stacked[[#This Row],[RowID]],Tbl_ExecAmendData_Stacked[Visible],1)</f>
        <v>20</v>
      </c>
      <c r="U197" s="21" t="str">
        <f>IF(Tbl_ExecAmendData_Stacked[[#This Row],[Min Of Fund Type Sort]]=Tbl_ExecAmendData_Stacked[[#This Row],[Fund Type Sort]],"YES","NO")</f>
        <v>YES</v>
      </c>
      <c r="V197" s="21">
        <f>1</f>
        <v>1</v>
      </c>
      <c r="W197" s="21">
        <f>SUBTOTAL(109,Tbl_ExecAmendData_Stacked[[#This Row],[Count]])</f>
        <v>1</v>
      </c>
    </row>
    <row r="198" spans="2:23" ht="45" x14ac:dyDescent="0.25">
      <c r="B198" s="20" t="s">
        <v>384</v>
      </c>
      <c r="C198" s="21">
        <v>12</v>
      </c>
      <c r="D198" s="22" t="s">
        <v>385</v>
      </c>
      <c r="E198" s="21">
        <v>999</v>
      </c>
      <c r="F198" s="21" t="s">
        <v>386</v>
      </c>
      <c r="G198" s="20" t="s">
        <v>387</v>
      </c>
      <c r="H198" s="21" t="s">
        <v>882</v>
      </c>
      <c r="I198" s="23" t="s">
        <v>388</v>
      </c>
      <c r="J198" s="21" t="s">
        <v>389</v>
      </c>
      <c r="K198" s="21">
        <v>157</v>
      </c>
      <c r="L198" s="20" t="s">
        <v>788</v>
      </c>
      <c r="M198" s="22" t="s">
        <v>17</v>
      </c>
      <c r="N198" s="20" t="s">
        <v>709</v>
      </c>
      <c r="O198" s="24" t="s">
        <v>19</v>
      </c>
      <c r="P198" s="21">
        <v>30</v>
      </c>
      <c r="Q198" s="25">
        <v>28048773</v>
      </c>
      <c r="R198" s="25">
        <v>28048773</v>
      </c>
      <c r="S198" s="21">
        <v>194</v>
      </c>
      <c r="T198" s="21">
        <f>_xlfn.MINIFS(Tbl_ExecAmendData_Stacked[Fund Type Sort],Tbl_ExecAmendData_Stacked[RowID],Tbl_ExecAmendData_Stacked[[#This Row],[RowID]],Tbl_ExecAmendData_Stacked[Visible],1)</f>
        <v>30</v>
      </c>
      <c r="U198" s="21" t="str">
        <f>IF(Tbl_ExecAmendData_Stacked[[#This Row],[Min Of Fund Type Sort]]=Tbl_ExecAmendData_Stacked[[#This Row],[Fund Type Sort]],"YES","NO")</f>
        <v>YES</v>
      </c>
      <c r="V198" s="21">
        <f>1</f>
        <v>1</v>
      </c>
      <c r="W198" s="21">
        <f>SUBTOTAL(109,Tbl_ExecAmendData_Stacked[[#This Row],[Count]])</f>
        <v>1</v>
      </c>
    </row>
    <row r="199" spans="2:23" ht="45" x14ac:dyDescent="0.25">
      <c r="B199" s="20" t="s">
        <v>384</v>
      </c>
      <c r="C199" s="21">
        <v>12</v>
      </c>
      <c r="D199" s="22" t="s">
        <v>385</v>
      </c>
      <c r="E199" s="21">
        <v>999</v>
      </c>
      <c r="F199" s="21" t="s">
        <v>386</v>
      </c>
      <c r="G199" s="20" t="s">
        <v>387</v>
      </c>
      <c r="H199" s="21" t="s">
        <v>882</v>
      </c>
      <c r="I199" s="23" t="s">
        <v>388</v>
      </c>
      <c r="J199" s="21" t="s">
        <v>389</v>
      </c>
      <c r="K199" s="21">
        <v>157</v>
      </c>
      <c r="L199" s="20" t="s">
        <v>788</v>
      </c>
      <c r="M199" s="22" t="s">
        <v>17</v>
      </c>
      <c r="N199" s="20" t="s">
        <v>16</v>
      </c>
      <c r="O199" s="24" t="s">
        <v>21</v>
      </c>
      <c r="P199" s="21">
        <v>50</v>
      </c>
      <c r="Q199" s="25">
        <v>243</v>
      </c>
      <c r="R199" s="25">
        <v>243</v>
      </c>
      <c r="S199" s="21">
        <v>194</v>
      </c>
      <c r="T199" s="21">
        <f>_xlfn.MINIFS(Tbl_ExecAmendData_Stacked[Fund Type Sort],Tbl_ExecAmendData_Stacked[RowID],Tbl_ExecAmendData_Stacked[[#This Row],[RowID]],Tbl_ExecAmendData_Stacked[Visible],1)</f>
        <v>30</v>
      </c>
      <c r="U199" s="21" t="str">
        <f>IF(Tbl_ExecAmendData_Stacked[[#This Row],[Min Of Fund Type Sort]]=Tbl_ExecAmendData_Stacked[[#This Row],[Fund Type Sort]],"YES","NO")</f>
        <v>NO</v>
      </c>
      <c r="V199" s="21">
        <f>1</f>
        <v>1</v>
      </c>
      <c r="W199" s="21">
        <f>SUBTOTAL(109,Tbl_ExecAmendData_Stacked[[#This Row],[Count]])</f>
        <v>1</v>
      </c>
    </row>
    <row r="200" spans="2:23" ht="45" x14ac:dyDescent="0.25">
      <c r="B200" s="20" t="s">
        <v>384</v>
      </c>
      <c r="C200" s="21">
        <v>12</v>
      </c>
      <c r="D200" s="22" t="s">
        <v>385</v>
      </c>
      <c r="E200" s="21">
        <v>999</v>
      </c>
      <c r="F200" s="21" t="s">
        <v>386</v>
      </c>
      <c r="G200" s="20" t="s">
        <v>387</v>
      </c>
      <c r="H200" s="21" t="s">
        <v>882</v>
      </c>
      <c r="I200" s="23" t="s">
        <v>390</v>
      </c>
      <c r="J200" s="21" t="s">
        <v>391</v>
      </c>
      <c r="K200" s="21">
        <v>158</v>
      </c>
      <c r="L200" s="20" t="s">
        <v>788</v>
      </c>
      <c r="M200" s="22" t="s">
        <v>17</v>
      </c>
      <c r="N200" s="20" t="s">
        <v>710</v>
      </c>
      <c r="O200" s="24" t="s">
        <v>19</v>
      </c>
      <c r="P200" s="21">
        <v>30</v>
      </c>
      <c r="Q200" s="25">
        <v>1049870828</v>
      </c>
      <c r="R200" s="25">
        <v>1099910490</v>
      </c>
      <c r="S200" s="21">
        <v>195</v>
      </c>
      <c r="T200" s="21">
        <f>_xlfn.MINIFS(Tbl_ExecAmendData_Stacked[Fund Type Sort],Tbl_ExecAmendData_Stacked[RowID],Tbl_ExecAmendData_Stacked[[#This Row],[RowID]],Tbl_ExecAmendData_Stacked[Visible],1)</f>
        <v>30</v>
      </c>
      <c r="U200" s="21" t="str">
        <f>IF(Tbl_ExecAmendData_Stacked[[#This Row],[Min Of Fund Type Sort]]=Tbl_ExecAmendData_Stacked[[#This Row],[Fund Type Sort]],"YES","NO")</f>
        <v>YES</v>
      </c>
      <c r="V200" s="21">
        <f>1</f>
        <v>1</v>
      </c>
      <c r="W200" s="21">
        <f>SUBTOTAL(109,Tbl_ExecAmendData_Stacked[[#This Row],[Count]])</f>
        <v>1</v>
      </c>
    </row>
    <row r="201" spans="2:23" ht="45" x14ac:dyDescent="0.25">
      <c r="B201" s="20" t="s">
        <v>384</v>
      </c>
      <c r="C201" s="21">
        <v>12</v>
      </c>
      <c r="D201" s="22" t="s">
        <v>385</v>
      </c>
      <c r="E201" s="21">
        <v>999</v>
      </c>
      <c r="F201" s="21" t="s">
        <v>386</v>
      </c>
      <c r="G201" s="20" t="s">
        <v>387</v>
      </c>
      <c r="H201" s="21" t="s">
        <v>882</v>
      </c>
      <c r="I201" s="23" t="s">
        <v>390</v>
      </c>
      <c r="J201" s="21" t="s">
        <v>391</v>
      </c>
      <c r="K201" s="21">
        <v>158</v>
      </c>
      <c r="L201" s="20" t="s">
        <v>788</v>
      </c>
      <c r="M201" s="22" t="s">
        <v>17</v>
      </c>
      <c r="N201" s="20" t="s">
        <v>16</v>
      </c>
      <c r="O201" s="24" t="s">
        <v>21</v>
      </c>
      <c r="P201" s="21">
        <v>50</v>
      </c>
      <c r="Q201" s="25">
        <v>1456</v>
      </c>
      <c r="R201" s="25">
        <v>1456</v>
      </c>
      <c r="S201" s="21">
        <v>195</v>
      </c>
      <c r="T201" s="21">
        <f>_xlfn.MINIFS(Tbl_ExecAmendData_Stacked[Fund Type Sort],Tbl_ExecAmendData_Stacked[RowID],Tbl_ExecAmendData_Stacked[[#This Row],[RowID]],Tbl_ExecAmendData_Stacked[Visible],1)</f>
        <v>30</v>
      </c>
      <c r="U201" s="21" t="str">
        <f>IF(Tbl_ExecAmendData_Stacked[[#This Row],[Min Of Fund Type Sort]]=Tbl_ExecAmendData_Stacked[[#This Row],[Fund Type Sort]],"YES","NO")</f>
        <v>NO</v>
      </c>
      <c r="V201" s="21">
        <f>1</f>
        <v>1</v>
      </c>
      <c r="W201" s="21">
        <f>SUBTOTAL(109,Tbl_ExecAmendData_Stacked[[#This Row],[Count]])</f>
        <v>1</v>
      </c>
    </row>
    <row r="202" spans="2:23" ht="90" x14ac:dyDescent="0.25">
      <c r="B202" s="20" t="s">
        <v>384</v>
      </c>
      <c r="C202" s="21">
        <v>12</v>
      </c>
      <c r="D202" s="22" t="s">
        <v>395</v>
      </c>
      <c r="E202" s="21">
        <v>799</v>
      </c>
      <c r="F202" s="21" t="s">
        <v>396</v>
      </c>
      <c r="G202" s="20" t="s">
        <v>397</v>
      </c>
      <c r="H202" s="21" t="s">
        <v>882</v>
      </c>
      <c r="I202" s="23" t="s">
        <v>398</v>
      </c>
      <c r="J202" s="21" t="s">
        <v>399</v>
      </c>
      <c r="K202" s="21">
        <v>159</v>
      </c>
      <c r="L202" s="20" t="s">
        <v>711</v>
      </c>
      <c r="M202" s="22" t="s">
        <v>17</v>
      </c>
      <c r="N202" s="20" t="s">
        <v>712</v>
      </c>
      <c r="O202" s="24" t="s">
        <v>18</v>
      </c>
      <c r="P202" s="21">
        <v>20</v>
      </c>
      <c r="Q202" s="25">
        <v>-3200000</v>
      </c>
      <c r="R202" s="25">
        <v>-3200000</v>
      </c>
      <c r="S202" s="21">
        <v>196</v>
      </c>
      <c r="T202" s="21">
        <f>_xlfn.MINIFS(Tbl_ExecAmendData_Stacked[Fund Type Sort],Tbl_ExecAmendData_Stacked[RowID],Tbl_ExecAmendData_Stacked[[#This Row],[RowID]],Tbl_ExecAmendData_Stacked[Visible],1)</f>
        <v>20</v>
      </c>
      <c r="U202" s="21" t="str">
        <f>IF(Tbl_ExecAmendData_Stacked[[#This Row],[Min Of Fund Type Sort]]=Tbl_ExecAmendData_Stacked[[#This Row],[Fund Type Sort]],"YES","NO")</f>
        <v>YES</v>
      </c>
      <c r="V202" s="21">
        <f>1</f>
        <v>1</v>
      </c>
      <c r="W202" s="21">
        <f>SUBTOTAL(109,Tbl_ExecAmendData_Stacked[[#This Row],[Count]])</f>
        <v>1</v>
      </c>
    </row>
    <row r="203" spans="2:23" ht="45" x14ac:dyDescent="0.25">
      <c r="B203" s="20" t="s">
        <v>384</v>
      </c>
      <c r="C203" s="21">
        <v>12</v>
      </c>
      <c r="D203" s="22" t="s">
        <v>395</v>
      </c>
      <c r="E203" s="21">
        <v>799</v>
      </c>
      <c r="F203" s="21" t="s">
        <v>396</v>
      </c>
      <c r="G203" s="20" t="s">
        <v>397</v>
      </c>
      <c r="H203" s="21" t="s">
        <v>882</v>
      </c>
      <c r="I203" s="23" t="s">
        <v>398</v>
      </c>
      <c r="J203" s="21" t="s">
        <v>399</v>
      </c>
      <c r="K203" s="21">
        <v>159</v>
      </c>
      <c r="L203" s="20" t="s">
        <v>711</v>
      </c>
      <c r="M203" s="22" t="s">
        <v>17</v>
      </c>
      <c r="N203" s="20" t="s">
        <v>16</v>
      </c>
      <c r="O203" s="24" t="s">
        <v>21</v>
      </c>
      <c r="P203" s="21">
        <v>50</v>
      </c>
      <c r="Q203" s="25">
        <v>-37</v>
      </c>
      <c r="R203" s="25">
        <v>-37</v>
      </c>
      <c r="S203" s="21">
        <v>196</v>
      </c>
      <c r="T203" s="21">
        <f>_xlfn.MINIFS(Tbl_ExecAmendData_Stacked[Fund Type Sort],Tbl_ExecAmendData_Stacked[RowID],Tbl_ExecAmendData_Stacked[[#This Row],[RowID]],Tbl_ExecAmendData_Stacked[Visible],1)</f>
        <v>20</v>
      </c>
      <c r="U203" s="21" t="str">
        <f>IF(Tbl_ExecAmendData_Stacked[[#This Row],[Min Of Fund Type Sort]]=Tbl_ExecAmendData_Stacked[[#This Row],[Fund Type Sort]],"YES","NO")</f>
        <v>NO</v>
      </c>
      <c r="V203" s="21">
        <f>1</f>
        <v>1</v>
      </c>
      <c r="W203" s="21">
        <f>SUBTOTAL(109,Tbl_ExecAmendData_Stacked[[#This Row],[Count]])</f>
        <v>1</v>
      </c>
    </row>
    <row r="204" spans="2:23" ht="45" x14ac:dyDescent="0.25">
      <c r="B204" s="20" t="s">
        <v>384</v>
      </c>
      <c r="C204" s="21">
        <v>12</v>
      </c>
      <c r="D204" s="22" t="s">
        <v>395</v>
      </c>
      <c r="E204" s="21">
        <v>799</v>
      </c>
      <c r="F204" s="21" t="s">
        <v>396</v>
      </c>
      <c r="G204" s="20" t="s">
        <v>397</v>
      </c>
      <c r="H204" s="21" t="s">
        <v>882</v>
      </c>
      <c r="I204" s="23" t="s">
        <v>400</v>
      </c>
      <c r="J204" s="21" t="s">
        <v>401</v>
      </c>
      <c r="K204" s="21">
        <v>160</v>
      </c>
      <c r="L204" s="20" t="s">
        <v>545</v>
      </c>
      <c r="M204" s="22" t="s">
        <v>17</v>
      </c>
      <c r="N204" s="20" t="s">
        <v>713</v>
      </c>
      <c r="O204" s="24" t="s">
        <v>18</v>
      </c>
      <c r="P204" s="21">
        <v>20</v>
      </c>
      <c r="Q204" s="25">
        <v>-700000</v>
      </c>
      <c r="R204" s="25">
        <v>0</v>
      </c>
      <c r="S204" s="21">
        <v>197</v>
      </c>
      <c r="T204" s="21">
        <f>_xlfn.MINIFS(Tbl_ExecAmendData_Stacked[Fund Type Sort],Tbl_ExecAmendData_Stacked[RowID],Tbl_ExecAmendData_Stacked[[#This Row],[RowID]],Tbl_ExecAmendData_Stacked[Visible],1)</f>
        <v>20</v>
      </c>
      <c r="U204" s="21" t="str">
        <f>IF(Tbl_ExecAmendData_Stacked[[#This Row],[Min Of Fund Type Sort]]=Tbl_ExecAmendData_Stacked[[#This Row],[Fund Type Sort]],"YES","NO")</f>
        <v>YES</v>
      </c>
      <c r="V204" s="21">
        <f>1</f>
        <v>1</v>
      </c>
      <c r="W204" s="21">
        <f>SUBTOTAL(109,Tbl_ExecAmendData_Stacked[[#This Row],[Count]])</f>
        <v>1</v>
      </c>
    </row>
    <row r="205" spans="2:23" ht="60" x14ac:dyDescent="0.25">
      <c r="B205" s="20" t="s">
        <v>384</v>
      </c>
      <c r="C205" s="21">
        <v>12</v>
      </c>
      <c r="D205" s="22" t="s">
        <v>395</v>
      </c>
      <c r="E205" s="21">
        <v>799</v>
      </c>
      <c r="F205" s="21" t="s">
        <v>396</v>
      </c>
      <c r="G205" s="20" t="s">
        <v>397</v>
      </c>
      <c r="H205" s="21" t="s">
        <v>882</v>
      </c>
      <c r="I205" s="23" t="s">
        <v>400</v>
      </c>
      <c r="J205" s="21" t="s">
        <v>401</v>
      </c>
      <c r="K205" s="21">
        <v>161</v>
      </c>
      <c r="L205" s="20" t="s">
        <v>515</v>
      </c>
      <c r="M205" s="22" t="s">
        <v>17</v>
      </c>
      <c r="N205" s="20" t="s">
        <v>714</v>
      </c>
      <c r="O205" s="24" t="s">
        <v>18</v>
      </c>
      <c r="P205" s="21">
        <v>20</v>
      </c>
      <c r="Q205" s="25">
        <v>0</v>
      </c>
      <c r="R205" s="25">
        <v>-250000</v>
      </c>
      <c r="S205" s="21">
        <v>198</v>
      </c>
      <c r="T205" s="21">
        <f>_xlfn.MINIFS(Tbl_ExecAmendData_Stacked[Fund Type Sort],Tbl_ExecAmendData_Stacked[RowID],Tbl_ExecAmendData_Stacked[[#This Row],[RowID]],Tbl_ExecAmendData_Stacked[Visible],1)</f>
        <v>20</v>
      </c>
      <c r="U205" s="21" t="str">
        <f>IF(Tbl_ExecAmendData_Stacked[[#This Row],[Min Of Fund Type Sort]]=Tbl_ExecAmendData_Stacked[[#This Row],[Fund Type Sort]],"YES","NO")</f>
        <v>YES</v>
      </c>
      <c r="V205" s="21">
        <f>1</f>
        <v>1</v>
      </c>
      <c r="W205" s="21">
        <f>SUBTOTAL(109,Tbl_ExecAmendData_Stacked[[#This Row],[Count]])</f>
        <v>1</v>
      </c>
    </row>
    <row r="206" spans="2:23" ht="75" x14ac:dyDescent="0.25">
      <c r="B206" s="20" t="s">
        <v>384</v>
      </c>
      <c r="C206" s="21">
        <v>12</v>
      </c>
      <c r="D206" s="22" t="s">
        <v>395</v>
      </c>
      <c r="E206" s="21">
        <v>799</v>
      </c>
      <c r="F206" s="21" t="s">
        <v>396</v>
      </c>
      <c r="G206" s="20" t="s">
        <v>397</v>
      </c>
      <c r="H206" s="21" t="s">
        <v>882</v>
      </c>
      <c r="I206" s="23" t="s">
        <v>400</v>
      </c>
      <c r="J206" s="21" t="s">
        <v>401</v>
      </c>
      <c r="K206" s="21">
        <v>162</v>
      </c>
      <c r="L206" s="20" t="s">
        <v>715</v>
      </c>
      <c r="M206" s="22" t="s">
        <v>17</v>
      </c>
      <c r="N206" s="20" t="s">
        <v>716</v>
      </c>
      <c r="O206" s="24" t="s">
        <v>18</v>
      </c>
      <c r="P206" s="21">
        <v>20</v>
      </c>
      <c r="Q206" s="25">
        <v>-102000</v>
      </c>
      <c r="R206" s="25">
        <v>0</v>
      </c>
      <c r="S206" s="21">
        <v>199</v>
      </c>
      <c r="T206" s="21">
        <f>_xlfn.MINIFS(Tbl_ExecAmendData_Stacked[Fund Type Sort],Tbl_ExecAmendData_Stacked[RowID],Tbl_ExecAmendData_Stacked[[#This Row],[RowID]],Tbl_ExecAmendData_Stacked[Visible],1)</f>
        <v>20</v>
      </c>
      <c r="U206" s="21" t="str">
        <f>IF(Tbl_ExecAmendData_Stacked[[#This Row],[Min Of Fund Type Sort]]=Tbl_ExecAmendData_Stacked[[#This Row],[Fund Type Sort]],"YES","NO")</f>
        <v>YES</v>
      </c>
      <c r="V206" s="21">
        <f>1</f>
        <v>1</v>
      </c>
      <c r="W206" s="21">
        <f>SUBTOTAL(109,Tbl_ExecAmendData_Stacked[[#This Row],[Count]])</f>
        <v>1</v>
      </c>
    </row>
    <row r="207" spans="2:23" ht="75" x14ac:dyDescent="0.25">
      <c r="B207" s="20" t="s">
        <v>384</v>
      </c>
      <c r="C207" s="21">
        <v>12</v>
      </c>
      <c r="D207" s="22" t="s">
        <v>395</v>
      </c>
      <c r="E207" s="21">
        <v>799</v>
      </c>
      <c r="F207" s="21" t="s">
        <v>396</v>
      </c>
      <c r="G207" s="20" t="s">
        <v>397</v>
      </c>
      <c r="H207" s="21" t="s">
        <v>882</v>
      </c>
      <c r="I207" s="23" t="s">
        <v>400</v>
      </c>
      <c r="J207" s="21" t="s">
        <v>401</v>
      </c>
      <c r="K207" s="21">
        <v>163</v>
      </c>
      <c r="L207" s="20" t="s">
        <v>717</v>
      </c>
      <c r="M207" s="22" t="s">
        <v>28</v>
      </c>
      <c r="N207" s="20" t="s">
        <v>718</v>
      </c>
      <c r="O207" s="24" t="s">
        <v>28</v>
      </c>
      <c r="P207" s="21">
        <v>15</v>
      </c>
      <c r="Q207" s="25">
        <v>0</v>
      </c>
      <c r="R207" s="25">
        <v>0</v>
      </c>
      <c r="S207" s="21">
        <v>200</v>
      </c>
      <c r="T207" s="21">
        <f>_xlfn.MINIFS(Tbl_ExecAmendData_Stacked[Fund Type Sort],Tbl_ExecAmendData_Stacked[RowID],Tbl_ExecAmendData_Stacked[[#This Row],[RowID]],Tbl_ExecAmendData_Stacked[Visible],1)</f>
        <v>15</v>
      </c>
      <c r="U207" s="21" t="str">
        <f>IF(Tbl_ExecAmendData_Stacked[[#This Row],[Min Of Fund Type Sort]]=Tbl_ExecAmendData_Stacked[[#This Row],[Fund Type Sort]],"YES","NO")</f>
        <v>YES</v>
      </c>
      <c r="V207" s="21">
        <f>1</f>
        <v>1</v>
      </c>
      <c r="W207" s="21">
        <f>SUBTOTAL(109,Tbl_ExecAmendData_Stacked[[#This Row],[Count]])</f>
        <v>1</v>
      </c>
    </row>
    <row r="208" spans="2:23" ht="90" x14ac:dyDescent="0.25">
      <c r="B208" s="20" t="s">
        <v>384</v>
      </c>
      <c r="C208" s="21">
        <v>12</v>
      </c>
      <c r="D208" s="22" t="s">
        <v>395</v>
      </c>
      <c r="E208" s="21">
        <v>799</v>
      </c>
      <c r="F208" s="21" t="s">
        <v>396</v>
      </c>
      <c r="G208" s="20" t="s">
        <v>397</v>
      </c>
      <c r="H208" s="21" t="s">
        <v>882</v>
      </c>
      <c r="I208" s="23" t="s">
        <v>400</v>
      </c>
      <c r="J208" s="21" t="s">
        <v>401</v>
      </c>
      <c r="K208" s="21">
        <v>164</v>
      </c>
      <c r="L208" s="20" t="s">
        <v>546</v>
      </c>
      <c r="M208" s="22" t="s">
        <v>28</v>
      </c>
      <c r="N208" s="20" t="s">
        <v>719</v>
      </c>
      <c r="O208" s="24" t="s">
        <v>28</v>
      </c>
      <c r="P208" s="21">
        <v>15</v>
      </c>
      <c r="Q208" s="25">
        <v>0</v>
      </c>
      <c r="R208" s="25">
        <v>0</v>
      </c>
      <c r="S208" s="21">
        <v>201</v>
      </c>
      <c r="T208" s="21">
        <f>_xlfn.MINIFS(Tbl_ExecAmendData_Stacked[Fund Type Sort],Tbl_ExecAmendData_Stacked[RowID],Tbl_ExecAmendData_Stacked[[#This Row],[RowID]],Tbl_ExecAmendData_Stacked[Visible],1)</f>
        <v>15</v>
      </c>
      <c r="U208" s="21" t="str">
        <f>IF(Tbl_ExecAmendData_Stacked[[#This Row],[Min Of Fund Type Sort]]=Tbl_ExecAmendData_Stacked[[#This Row],[Fund Type Sort]],"YES","NO")</f>
        <v>YES</v>
      </c>
      <c r="V208" s="21">
        <f>1</f>
        <v>1</v>
      </c>
      <c r="W208" s="21">
        <f>SUBTOTAL(109,Tbl_ExecAmendData_Stacked[[#This Row],[Count]])</f>
        <v>1</v>
      </c>
    </row>
    <row r="209" spans="2:23" ht="45" x14ac:dyDescent="0.25">
      <c r="B209" s="20" t="s">
        <v>384</v>
      </c>
      <c r="C209" s="21">
        <v>12</v>
      </c>
      <c r="D209" s="22" t="s">
        <v>395</v>
      </c>
      <c r="E209" s="21">
        <v>799</v>
      </c>
      <c r="F209" s="21" t="s">
        <v>396</v>
      </c>
      <c r="G209" s="20" t="s">
        <v>397</v>
      </c>
      <c r="H209" s="21" t="s">
        <v>882</v>
      </c>
      <c r="I209" s="23" t="s">
        <v>400</v>
      </c>
      <c r="J209" s="21" t="s">
        <v>401</v>
      </c>
      <c r="K209" s="21">
        <v>165</v>
      </c>
      <c r="L209" s="20" t="s">
        <v>489</v>
      </c>
      <c r="M209" s="22" t="s">
        <v>17</v>
      </c>
      <c r="N209" s="20" t="s">
        <v>720</v>
      </c>
      <c r="O209" s="24" t="s">
        <v>18</v>
      </c>
      <c r="P209" s="21">
        <v>20</v>
      </c>
      <c r="Q209" s="25">
        <v>1500000</v>
      </c>
      <c r="R209" s="25">
        <v>0</v>
      </c>
      <c r="S209" s="21">
        <v>202</v>
      </c>
      <c r="T209" s="21">
        <f>_xlfn.MINIFS(Tbl_ExecAmendData_Stacked[Fund Type Sort],Tbl_ExecAmendData_Stacked[RowID],Tbl_ExecAmendData_Stacked[[#This Row],[RowID]],Tbl_ExecAmendData_Stacked[Visible],1)</f>
        <v>20</v>
      </c>
      <c r="U209" s="21" t="str">
        <f>IF(Tbl_ExecAmendData_Stacked[[#This Row],[Min Of Fund Type Sort]]=Tbl_ExecAmendData_Stacked[[#This Row],[Fund Type Sort]],"YES","NO")</f>
        <v>YES</v>
      </c>
      <c r="V209" s="21">
        <f>1</f>
        <v>1</v>
      </c>
      <c r="W209" s="21">
        <f>SUBTOTAL(109,Tbl_ExecAmendData_Stacked[[#This Row],[Count]])</f>
        <v>1</v>
      </c>
    </row>
    <row r="210" spans="2:23" ht="60" x14ac:dyDescent="0.25">
      <c r="B210" s="20" t="s">
        <v>384</v>
      </c>
      <c r="C210" s="21">
        <v>12</v>
      </c>
      <c r="D210" s="22" t="s">
        <v>402</v>
      </c>
      <c r="E210" s="21">
        <v>140</v>
      </c>
      <c r="F210" s="21" t="s">
        <v>403</v>
      </c>
      <c r="G210" s="20" t="s">
        <v>404</v>
      </c>
      <c r="H210" s="21" t="s">
        <v>882</v>
      </c>
      <c r="I210" s="23" t="s">
        <v>569</v>
      </c>
      <c r="J210" s="21" t="s">
        <v>570</v>
      </c>
      <c r="K210" s="21">
        <v>166</v>
      </c>
      <c r="L210" s="20" t="s">
        <v>621</v>
      </c>
      <c r="M210" s="22" t="s">
        <v>28</v>
      </c>
      <c r="N210" s="20" t="s">
        <v>721</v>
      </c>
      <c r="O210" s="24" t="s">
        <v>28</v>
      </c>
      <c r="P210" s="21">
        <v>15</v>
      </c>
      <c r="Q210" s="25">
        <v>0</v>
      </c>
      <c r="R210" s="25">
        <v>0</v>
      </c>
      <c r="S210" s="21">
        <v>203</v>
      </c>
      <c r="T210" s="21">
        <f>_xlfn.MINIFS(Tbl_ExecAmendData_Stacked[Fund Type Sort],Tbl_ExecAmendData_Stacked[RowID],Tbl_ExecAmendData_Stacked[[#This Row],[RowID]],Tbl_ExecAmendData_Stacked[Visible],1)</f>
        <v>15</v>
      </c>
      <c r="U210" s="21" t="str">
        <f>IF(Tbl_ExecAmendData_Stacked[[#This Row],[Min Of Fund Type Sort]]=Tbl_ExecAmendData_Stacked[[#This Row],[Fund Type Sort]],"YES","NO")</f>
        <v>YES</v>
      </c>
      <c r="V210" s="21">
        <f>1</f>
        <v>1</v>
      </c>
      <c r="W210" s="21">
        <f>SUBTOTAL(109,Tbl_ExecAmendData_Stacked[[#This Row],[Count]])</f>
        <v>1</v>
      </c>
    </row>
    <row r="211" spans="2:23" ht="45" x14ac:dyDescent="0.25">
      <c r="B211" s="20" t="s">
        <v>384</v>
      </c>
      <c r="C211" s="21">
        <v>12</v>
      </c>
      <c r="D211" s="22" t="s">
        <v>402</v>
      </c>
      <c r="E211" s="21">
        <v>140</v>
      </c>
      <c r="F211" s="21" t="s">
        <v>403</v>
      </c>
      <c r="G211" s="20" t="s">
        <v>404</v>
      </c>
      <c r="H211" s="21" t="s">
        <v>882</v>
      </c>
      <c r="I211" s="23" t="s">
        <v>569</v>
      </c>
      <c r="J211" s="21" t="s">
        <v>570</v>
      </c>
      <c r="K211" s="21">
        <v>167</v>
      </c>
      <c r="L211" s="20" t="s">
        <v>490</v>
      </c>
      <c r="M211" s="22" t="s">
        <v>17</v>
      </c>
      <c r="N211" s="20" t="s">
        <v>722</v>
      </c>
      <c r="O211" s="24" t="s">
        <v>18</v>
      </c>
      <c r="P211" s="21">
        <v>20</v>
      </c>
      <c r="Q211" s="25">
        <v>-490750</v>
      </c>
      <c r="R211" s="25">
        <v>-340750</v>
      </c>
      <c r="S211" s="21">
        <v>204</v>
      </c>
      <c r="T211" s="21">
        <f>_xlfn.MINIFS(Tbl_ExecAmendData_Stacked[Fund Type Sort],Tbl_ExecAmendData_Stacked[RowID],Tbl_ExecAmendData_Stacked[[#This Row],[RowID]],Tbl_ExecAmendData_Stacked[Visible],1)</f>
        <v>20</v>
      </c>
      <c r="U211" s="21" t="str">
        <f>IF(Tbl_ExecAmendData_Stacked[[#This Row],[Min Of Fund Type Sort]]=Tbl_ExecAmendData_Stacked[[#This Row],[Fund Type Sort]],"YES","NO")</f>
        <v>YES</v>
      </c>
      <c r="V211" s="21">
        <f>1</f>
        <v>1</v>
      </c>
      <c r="W211" s="21">
        <f>SUBTOTAL(109,Tbl_ExecAmendData_Stacked[[#This Row],[Count]])</f>
        <v>1</v>
      </c>
    </row>
    <row r="212" spans="2:23" ht="45" x14ac:dyDescent="0.25">
      <c r="B212" s="20" t="s">
        <v>384</v>
      </c>
      <c r="C212" s="21">
        <v>12</v>
      </c>
      <c r="D212" s="22" t="s">
        <v>402</v>
      </c>
      <c r="E212" s="21">
        <v>140</v>
      </c>
      <c r="F212" s="21" t="s">
        <v>403</v>
      </c>
      <c r="G212" s="20" t="s">
        <v>404</v>
      </c>
      <c r="H212" s="21" t="s">
        <v>882</v>
      </c>
      <c r="I212" s="23" t="s">
        <v>569</v>
      </c>
      <c r="J212" s="21" t="s">
        <v>570</v>
      </c>
      <c r="K212" s="21">
        <v>167</v>
      </c>
      <c r="L212" s="20" t="s">
        <v>490</v>
      </c>
      <c r="M212" s="22" t="s">
        <v>17</v>
      </c>
      <c r="N212" s="20" t="s">
        <v>16</v>
      </c>
      <c r="O212" s="24" t="s">
        <v>21</v>
      </c>
      <c r="P212" s="21">
        <v>50</v>
      </c>
      <c r="Q212" s="25">
        <v>-3</v>
      </c>
      <c r="R212" s="25">
        <v>-3</v>
      </c>
      <c r="S212" s="21">
        <v>204</v>
      </c>
      <c r="T212" s="21">
        <f>_xlfn.MINIFS(Tbl_ExecAmendData_Stacked[Fund Type Sort],Tbl_ExecAmendData_Stacked[RowID],Tbl_ExecAmendData_Stacked[[#This Row],[RowID]],Tbl_ExecAmendData_Stacked[Visible],1)</f>
        <v>20</v>
      </c>
      <c r="U212" s="21" t="str">
        <f>IF(Tbl_ExecAmendData_Stacked[[#This Row],[Min Of Fund Type Sort]]=Tbl_ExecAmendData_Stacked[[#This Row],[Fund Type Sort]],"YES","NO")</f>
        <v>NO</v>
      </c>
      <c r="V212" s="21">
        <f>1</f>
        <v>1</v>
      </c>
      <c r="W212" s="21">
        <f>SUBTOTAL(109,Tbl_ExecAmendData_Stacked[[#This Row],[Count]])</f>
        <v>1</v>
      </c>
    </row>
    <row r="213" spans="2:23" ht="60" x14ac:dyDescent="0.25">
      <c r="B213" s="20" t="s">
        <v>384</v>
      </c>
      <c r="C213" s="21">
        <v>12</v>
      </c>
      <c r="D213" s="22" t="s">
        <v>402</v>
      </c>
      <c r="E213" s="21">
        <v>140</v>
      </c>
      <c r="F213" s="21" t="s">
        <v>403</v>
      </c>
      <c r="G213" s="20" t="s">
        <v>404</v>
      </c>
      <c r="H213" s="21" t="s">
        <v>882</v>
      </c>
      <c r="I213" s="23" t="s">
        <v>569</v>
      </c>
      <c r="J213" s="21" t="s">
        <v>570</v>
      </c>
      <c r="K213" s="21">
        <v>168</v>
      </c>
      <c r="L213" s="20" t="s">
        <v>486</v>
      </c>
      <c r="M213" s="22" t="s">
        <v>17</v>
      </c>
      <c r="N213" s="20" t="s">
        <v>723</v>
      </c>
      <c r="O213" s="24" t="s">
        <v>18</v>
      </c>
      <c r="P213" s="21">
        <v>20</v>
      </c>
      <c r="Q213" s="25">
        <v>-125000</v>
      </c>
      <c r="R213" s="25">
        <v>0</v>
      </c>
      <c r="S213" s="21">
        <v>205</v>
      </c>
      <c r="T213" s="21">
        <f>_xlfn.MINIFS(Tbl_ExecAmendData_Stacked[Fund Type Sort],Tbl_ExecAmendData_Stacked[RowID],Tbl_ExecAmendData_Stacked[[#This Row],[RowID]],Tbl_ExecAmendData_Stacked[Visible],1)</f>
        <v>20</v>
      </c>
      <c r="U213" s="21" t="str">
        <f>IF(Tbl_ExecAmendData_Stacked[[#This Row],[Min Of Fund Type Sort]]=Tbl_ExecAmendData_Stacked[[#This Row],[Fund Type Sort]],"YES","NO")</f>
        <v>YES</v>
      </c>
      <c r="V213" s="21">
        <f>1</f>
        <v>1</v>
      </c>
      <c r="W213" s="21">
        <f>SUBTOTAL(109,Tbl_ExecAmendData_Stacked[[#This Row],[Count]])</f>
        <v>1</v>
      </c>
    </row>
    <row r="214" spans="2:23" ht="75" x14ac:dyDescent="0.25">
      <c r="B214" s="20" t="s">
        <v>384</v>
      </c>
      <c r="C214" s="21">
        <v>12</v>
      </c>
      <c r="D214" s="22" t="s">
        <v>402</v>
      </c>
      <c r="E214" s="21">
        <v>140</v>
      </c>
      <c r="F214" s="21" t="s">
        <v>403</v>
      </c>
      <c r="G214" s="20" t="s">
        <v>404</v>
      </c>
      <c r="H214" s="21" t="s">
        <v>882</v>
      </c>
      <c r="I214" s="23" t="s">
        <v>405</v>
      </c>
      <c r="J214" s="21" t="s">
        <v>406</v>
      </c>
      <c r="K214" s="21">
        <v>169</v>
      </c>
      <c r="L214" s="20" t="s">
        <v>611</v>
      </c>
      <c r="M214" s="22" t="s">
        <v>17</v>
      </c>
      <c r="N214" s="20" t="s">
        <v>812</v>
      </c>
      <c r="O214" s="24" t="s">
        <v>18</v>
      </c>
      <c r="P214" s="21">
        <v>20</v>
      </c>
      <c r="Q214" s="25">
        <v>50000</v>
      </c>
      <c r="R214" s="25">
        <v>-125000</v>
      </c>
      <c r="S214" s="21">
        <v>206</v>
      </c>
      <c r="T214" s="21">
        <f>_xlfn.MINIFS(Tbl_ExecAmendData_Stacked[Fund Type Sort],Tbl_ExecAmendData_Stacked[RowID],Tbl_ExecAmendData_Stacked[[#This Row],[RowID]],Tbl_ExecAmendData_Stacked[Visible],1)</f>
        <v>20</v>
      </c>
      <c r="U214" s="21" t="str">
        <f>IF(Tbl_ExecAmendData_Stacked[[#This Row],[Min Of Fund Type Sort]]=Tbl_ExecAmendData_Stacked[[#This Row],[Fund Type Sort]],"YES","NO")</f>
        <v>YES</v>
      </c>
      <c r="V214" s="21">
        <f>1</f>
        <v>1</v>
      </c>
      <c r="W214" s="21">
        <f>SUBTOTAL(109,Tbl_ExecAmendData_Stacked[[#This Row],[Count]])</f>
        <v>1</v>
      </c>
    </row>
    <row r="215" spans="2:23" ht="75" x14ac:dyDescent="0.25">
      <c r="B215" s="20" t="s">
        <v>384</v>
      </c>
      <c r="C215" s="21">
        <v>12</v>
      </c>
      <c r="D215" s="22" t="s">
        <v>402</v>
      </c>
      <c r="E215" s="21">
        <v>140</v>
      </c>
      <c r="F215" s="21" t="s">
        <v>403</v>
      </c>
      <c r="G215" s="20" t="s">
        <v>404</v>
      </c>
      <c r="H215" s="21" t="s">
        <v>882</v>
      </c>
      <c r="I215" s="23" t="s">
        <v>405</v>
      </c>
      <c r="J215" s="21" t="s">
        <v>406</v>
      </c>
      <c r="K215" s="21">
        <v>170</v>
      </c>
      <c r="L215" s="20" t="s">
        <v>612</v>
      </c>
      <c r="M215" s="22" t="s">
        <v>17</v>
      </c>
      <c r="N215" s="20" t="s">
        <v>724</v>
      </c>
      <c r="O215" s="24" t="s">
        <v>18</v>
      </c>
      <c r="P215" s="21">
        <v>20</v>
      </c>
      <c r="Q215" s="25">
        <v>100000</v>
      </c>
      <c r="R215" s="25">
        <v>-500000</v>
      </c>
      <c r="S215" s="21">
        <v>207</v>
      </c>
      <c r="T215" s="21">
        <f>_xlfn.MINIFS(Tbl_ExecAmendData_Stacked[Fund Type Sort],Tbl_ExecAmendData_Stacked[RowID],Tbl_ExecAmendData_Stacked[[#This Row],[RowID]],Tbl_ExecAmendData_Stacked[Visible],1)</f>
        <v>20</v>
      </c>
      <c r="U215" s="21" t="str">
        <f>IF(Tbl_ExecAmendData_Stacked[[#This Row],[Min Of Fund Type Sort]]=Tbl_ExecAmendData_Stacked[[#This Row],[Fund Type Sort]],"YES","NO")</f>
        <v>YES</v>
      </c>
      <c r="V215" s="21">
        <f>1</f>
        <v>1</v>
      </c>
      <c r="W215" s="21">
        <f>SUBTOTAL(109,Tbl_ExecAmendData_Stacked[[#This Row],[Count]])</f>
        <v>1</v>
      </c>
    </row>
    <row r="216" spans="2:23" ht="45" x14ac:dyDescent="0.25">
      <c r="B216" s="20" t="s">
        <v>384</v>
      </c>
      <c r="C216" s="21">
        <v>12</v>
      </c>
      <c r="D216" s="22" t="s">
        <v>402</v>
      </c>
      <c r="E216" s="21">
        <v>140</v>
      </c>
      <c r="F216" s="21" t="s">
        <v>403</v>
      </c>
      <c r="G216" s="20" t="s">
        <v>404</v>
      </c>
      <c r="H216" s="21" t="s">
        <v>882</v>
      </c>
      <c r="I216" s="23" t="s">
        <v>405</v>
      </c>
      <c r="J216" s="21" t="s">
        <v>406</v>
      </c>
      <c r="K216" s="21">
        <v>171</v>
      </c>
      <c r="L216" s="20" t="s">
        <v>813</v>
      </c>
      <c r="M216" s="22" t="s">
        <v>28</v>
      </c>
      <c r="N216" s="20" t="s">
        <v>725</v>
      </c>
      <c r="O216" s="24" t="s">
        <v>28</v>
      </c>
      <c r="P216" s="21">
        <v>15</v>
      </c>
      <c r="Q216" s="25">
        <v>0</v>
      </c>
      <c r="R216" s="25">
        <v>0</v>
      </c>
      <c r="S216" s="21">
        <v>208</v>
      </c>
      <c r="T216" s="21">
        <f>_xlfn.MINIFS(Tbl_ExecAmendData_Stacked[Fund Type Sort],Tbl_ExecAmendData_Stacked[RowID],Tbl_ExecAmendData_Stacked[[#This Row],[RowID]],Tbl_ExecAmendData_Stacked[Visible],1)</f>
        <v>15</v>
      </c>
      <c r="U216" s="21" t="str">
        <f>IF(Tbl_ExecAmendData_Stacked[[#This Row],[Min Of Fund Type Sort]]=Tbl_ExecAmendData_Stacked[[#This Row],[Fund Type Sort]],"YES","NO")</f>
        <v>YES</v>
      </c>
      <c r="V216" s="21">
        <f>1</f>
        <v>1</v>
      </c>
      <c r="W216" s="21">
        <f>SUBTOTAL(109,Tbl_ExecAmendData_Stacked[[#This Row],[Count]])</f>
        <v>1</v>
      </c>
    </row>
    <row r="217" spans="2:23" ht="75" x14ac:dyDescent="0.25">
      <c r="B217" s="20" t="s">
        <v>384</v>
      </c>
      <c r="C217" s="21">
        <v>12</v>
      </c>
      <c r="D217" s="22" t="s">
        <v>402</v>
      </c>
      <c r="E217" s="21">
        <v>140</v>
      </c>
      <c r="F217" s="21" t="s">
        <v>403</v>
      </c>
      <c r="G217" s="20" t="s">
        <v>404</v>
      </c>
      <c r="H217" s="21" t="s">
        <v>882</v>
      </c>
      <c r="I217" s="23" t="s">
        <v>405</v>
      </c>
      <c r="J217" s="21" t="s">
        <v>406</v>
      </c>
      <c r="K217" s="21">
        <v>172</v>
      </c>
      <c r="L217" s="20" t="s">
        <v>726</v>
      </c>
      <c r="M217" s="22" t="s">
        <v>28</v>
      </c>
      <c r="N217" s="20" t="s">
        <v>727</v>
      </c>
      <c r="O217" s="24" t="s">
        <v>28</v>
      </c>
      <c r="P217" s="21">
        <v>15</v>
      </c>
      <c r="Q217" s="25">
        <v>0</v>
      </c>
      <c r="R217" s="25">
        <v>0</v>
      </c>
      <c r="S217" s="21">
        <v>209</v>
      </c>
      <c r="T217" s="21">
        <f>_xlfn.MINIFS(Tbl_ExecAmendData_Stacked[Fund Type Sort],Tbl_ExecAmendData_Stacked[RowID],Tbl_ExecAmendData_Stacked[[#This Row],[RowID]],Tbl_ExecAmendData_Stacked[Visible],1)</f>
        <v>15</v>
      </c>
      <c r="U217" s="21" t="str">
        <f>IF(Tbl_ExecAmendData_Stacked[[#This Row],[Min Of Fund Type Sort]]=Tbl_ExecAmendData_Stacked[[#This Row],[Fund Type Sort]],"YES","NO")</f>
        <v>YES</v>
      </c>
      <c r="V217" s="21">
        <f>1</f>
        <v>1</v>
      </c>
      <c r="W217" s="21">
        <f>SUBTOTAL(109,Tbl_ExecAmendData_Stacked[[#This Row],[Count]])</f>
        <v>1</v>
      </c>
    </row>
    <row r="218" spans="2:23" ht="120" x14ac:dyDescent="0.25">
      <c r="B218" s="20" t="s">
        <v>384</v>
      </c>
      <c r="C218" s="21">
        <v>12</v>
      </c>
      <c r="D218" s="22" t="s">
        <v>402</v>
      </c>
      <c r="E218" s="21">
        <v>140</v>
      </c>
      <c r="F218" s="21" t="s">
        <v>403</v>
      </c>
      <c r="G218" s="20" t="s">
        <v>404</v>
      </c>
      <c r="H218" s="21" t="s">
        <v>882</v>
      </c>
      <c r="I218" s="23" t="s">
        <v>405</v>
      </c>
      <c r="J218" s="21" t="s">
        <v>406</v>
      </c>
      <c r="K218" s="21">
        <v>173</v>
      </c>
      <c r="L218" s="20" t="s">
        <v>613</v>
      </c>
      <c r="M218" s="22" t="s">
        <v>17</v>
      </c>
      <c r="N218" s="20" t="s">
        <v>728</v>
      </c>
      <c r="O218" s="24" t="s">
        <v>18</v>
      </c>
      <c r="P218" s="21">
        <v>20</v>
      </c>
      <c r="Q218" s="25">
        <v>-1500000</v>
      </c>
      <c r="R218" s="25">
        <v>-1500000</v>
      </c>
      <c r="S218" s="21">
        <v>210</v>
      </c>
      <c r="T218" s="21">
        <f>_xlfn.MINIFS(Tbl_ExecAmendData_Stacked[Fund Type Sort],Tbl_ExecAmendData_Stacked[RowID],Tbl_ExecAmendData_Stacked[[#This Row],[RowID]],Tbl_ExecAmendData_Stacked[Visible],1)</f>
        <v>20</v>
      </c>
      <c r="U218" s="21" t="str">
        <f>IF(Tbl_ExecAmendData_Stacked[[#This Row],[Min Of Fund Type Sort]]=Tbl_ExecAmendData_Stacked[[#This Row],[Fund Type Sort]],"YES","NO")</f>
        <v>YES</v>
      </c>
      <c r="V218" s="21">
        <f>1</f>
        <v>1</v>
      </c>
      <c r="W218" s="21">
        <f>SUBTOTAL(109,Tbl_ExecAmendData_Stacked[[#This Row],[Count]])</f>
        <v>1</v>
      </c>
    </row>
    <row r="219" spans="2:23" ht="60" x14ac:dyDescent="0.25">
      <c r="B219" s="20" t="s">
        <v>384</v>
      </c>
      <c r="C219" s="21">
        <v>12</v>
      </c>
      <c r="D219" s="22" t="s">
        <v>402</v>
      </c>
      <c r="E219" s="21">
        <v>140</v>
      </c>
      <c r="F219" s="21" t="s">
        <v>403</v>
      </c>
      <c r="G219" s="20" t="s">
        <v>404</v>
      </c>
      <c r="H219" s="21" t="s">
        <v>882</v>
      </c>
      <c r="I219" s="23" t="s">
        <v>405</v>
      </c>
      <c r="J219" s="21" t="s">
        <v>406</v>
      </c>
      <c r="K219" s="21">
        <v>174</v>
      </c>
      <c r="L219" s="20" t="s">
        <v>729</v>
      </c>
      <c r="M219" s="22" t="s">
        <v>17</v>
      </c>
      <c r="N219" s="20" t="s">
        <v>730</v>
      </c>
      <c r="O219" s="24" t="s">
        <v>18</v>
      </c>
      <c r="P219" s="21">
        <v>20</v>
      </c>
      <c r="Q219" s="25">
        <v>-1450000</v>
      </c>
      <c r="R219" s="25">
        <v>-2500000</v>
      </c>
      <c r="S219" s="21">
        <v>211</v>
      </c>
      <c r="T219" s="21">
        <f>_xlfn.MINIFS(Tbl_ExecAmendData_Stacked[Fund Type Sort],Tbl_ExecAmendData_Stacked[RowID],Tbl_ExecAmendData_Stacked[[#This Row],[RowID]],Tbl_ExecAmendData_Stacked[Visible],1)</f>
        <v>20</v>
      </c>
      <c r="U219" s="21" t="str">
        <f>IF(Tbl_ExecAmendData_Stacked[[#This Row],[Min Of Fund Type Sort]]=Tbl_ExecAmendData_Stacked[[#This Row],[Fund Type Sort]],"YES","NO")</f>
        <v>YES</v>
      </c>
      <c r="V219" s="21">
        <f>1</f>
        <v>1</v>
      </c>
      <c r="W219" s="21">
        <f>SUBTOTAL(109,Tbl_ExecAmendData_Stacked[[#This Row],[Count]])</f>
        <v>1</v>
      </c>
    </row>
    <row r="220" spans="2:23" ht="45" x14ac:dyDescent="0.25">
      <c r="B220" s="20" t="s">
        <v>384</v>
      </c>
      <c r="C220" s="21">
        <v>12</v>
      </c>
      <c r="D220" s="22" t="s">
        <v>402</v>
      </c>
      <c r="E220" s="21">
        <v>140</v>
      </c>
      <c r="F220" s="21" t="s">
        <v>403</v>
      </c>
      <c r="G220" s="20" t="s">
        <v>404</v>
      </c>
      <c r="H220" s="21" t="s">
        <v>882</v>
      </c>
      <c r="I220" s="23" t="s">
        <v>405</v>
      </c>
      <c r="J220" s="21" t="s">
        <v>406</v>
      </c>
      <c r="K220" s="21">
        <v>175</v>
      </c>
      <c r="L220" s="20" t="s">
        <v>491</v>
      </c>
      <c r="M220" s="22" t="s">
        <v>17</v>
      </c>
      <c r="N220" s="20" t="s">
        <v>731</v>
      </c>
      <c r="O220" s="24" t="s">
        <v>18</v>
      </c>
      <c r="P220" s="21">
        <v>20</v>
      </c>
      <c r="Q220" s="25">
        <v>2041975</v>
      </c>
      <c r="R220" s="25">
        <v>3418737</v>
      </c>
      <c r="S220" s="21">
        <v>213</v>
      </c>
      <c r="T220" s="21">
        <f>_xlfn.MINIFS(Tbl_ExecAmendData_Stacked[Fund Type Sort],Tbl_ExecAmendData_Stacked[RowID],Tbl_ExecAmendData_Stacked[[#This Row],[RowID]],Tbl_ExecAmendData_Stacked[Visible],1)</f>
        <v>20</v>
      </c>
      <c r="U220" s="21" t="str">
        <f>IF(Tbl_ExecAmendData_Stacked[[#This Row],[Min Of Fund Type Sort]]=Tbl_ExecAmendData_Stacked[[#This Row],[Fund Type Sort]],"YES","NO")</f>
        <v>YES</v>
      </c>
      <c r="V220" s="21">
        <f>1</f>
        <v>1</v>
      </c>
      <c r="W220" s="21">
        <f>SUBTOTAL(109,Tbl_ExecAmendData_Stacked[[#This Row],[Count]])</f>
        <v>1</v>
      </c>
    </row>
    <row r="221" spans="2:23" ht="60" x14ac:dyDescent="0.25">
      <c r="B221" s="20" t="s">
        <v>384</v>
      </c>
      <c r="C221" s="21">
        <v>12</v>
      </c>
      <c r="D221" s="22" t="s">
        <v>402</v>
      </c>
      <c r="E221" s="21">
        <v>140</v>
      </c>
      <c r="F221" s="21" t="s">
        <v>403</v>
      </c>
      <c r="G221" s="20" t="s">
        <v>404</v>
      </c>
      <c r="H221" s="21" t="s">
        <v>882</v>
      </c>
      <c r="I221" s="23" t="s">
        <v>405</v>
      </c>
      <c r="J221" s="21" t="s">
        <v>406</v>
      </c>
      <c r="K221" s="21">
        <v>176</v>
      </c>
      <c r="L221" s="20" t="s">
        <v>407</v>
      </c>
      <c r="M221" s="22" t="s">
        <v>17</v>
      </c>
      <c r="N221" s="20" t="s">
        <v>732</v>
      </c>
      <c r="O221" s="24" t="s">
        <v>18</v>
      </c>
      <c r="P221" s="21">
        <v>20</v>
      </c>
      <c r="Q221" s="25">
        <v>300000</v>
      </c>
      <c r="R221" s="25">
        <v>300000</v>
      </c>
      <c r="S221" s="21">
        <v>214</v>
      </c>
      <c r="T221" s="21">
        <f>_xlfn.MINIFS(Tbl_ExecAmendData_Stacked[Fund Type Sort],Tbl_ExecAmendData_Stacked[RowID],Tbl_ExecAmendData_Stacked[[#This Row],[RowID]],Tbl_ExecAmendData_Stacked[Visible],1)</f>
        <v>20</v>
      </c>
      <c r="U221" s="21" t="str">
        <f>IF(Tbl_ExecAmendData_Stacked[[#This Row],[Min Of Fund Type Sort]]=Tbl_ExecAmendData_Stacked[[#This Row],[Fund Type Sort]],"YES","NO")</f>
        <v>YES</v>
      </c>
      <c r="V221" s="21">
        <f>1</f>
        <v>1</v>
      </c>
      <c r="W221" s="21">
        <f>SUBTOTAL(109,Tbl_ExecAmendData_Stacked[[#This Row],[Count]])</f>
        <v>1</v>
      </c>
    </row>
    <row r="222" spans="2:23" ht="60" x14ac:dyDescent="0.25">
      <c r="B222" s="20" t="s">
        <v>384</v>
      </c>
      <c r="C222" s="21">
        <v>12</v>
      </c>
      <c r="D222" s="22" t="s">
        <v>571</v>
      </c>
      <c r="E222" s="21">
        <v>156</v>
      </c>
      <c r="F222" s="21" t="s">
        <v>572</v>
      </c>
      <c r="G222" s="20" t="s">
        <v>573</v>
      </c>
      <c r="H222" s="21" t="s">
        <v>882</v>
      </c>
      <c r="I222" s="23" t="s">
        <v>574</v>
      </c>
      <c r="J222" s="21" t="s">
        <v>575</v>
      </c>
      <c r="K222" s="21">
        <v>177</v>
      </c>
      <c r="L222" s="20" t="s">
        <v>627</v>
      </c>
      <c r="M222" s="22" t="s">
        <v>17</v>
      </c>
      <c r="N222" s="20" t="s">
        <v>733</v>
      </c>
      <c r="O222" s="24" t="s">
        <v>18</v>
      </c>
      <c r="P222" s="21">
        <v>20</v>
      </c>
      <c r="Q222" s="25">
        <v>-96300</v>
      </c>
      <c r="R222" s="25">
        <v>0</v>
      </c>
      <c r="S222" s="21">
        <v>216</v>
      </c>
      <c r="T222" s="21">
        <f>_xlfn.MINIFS(Tbl_ExecAmendData_Stacked[Fund Type Sort],Tbl_ExecAmendData_Stacked[RowID],Tbl_ExecAmendData_Stacked[[#This Row],[RowID]],Tbl_ExecAmendData_Stacked[Visible],1)</f>
        <v>20</v>
      </c>
      <c r="U222" s="21" t="str">
        <f>IF(Tbl_ExecAmendData_Stacked[[#This Row],[Min Of Fund Type Sort]]=Tbl_ExecAmendData_Stacked[[#This Row],[Fund Type Sort]],"YES","NO")</f>
        <v>YES</v>
      </c>
      <c r="V222" s="21">
        <f>1</f>
        <v>1</v>
      </c>
      <c r="W222" s="21">
        <f>SUBTOTAL(109,Tbl_ExecAmendData_Stacked[[#This Row],[Count]])</f>
        <v>1</v>
      </c>
    </row>
    <row r="223" spans="2:23" ht="75" x14ac:dyDescent="0.25">
      <c r="B223" s="20" t="s">
        <v>408</v>
      </c>
      <c r="C223" s="21">
        <v>14</v>
      </c>
      <c r="D223" s="22" t="s">
        <v>409</v>
      </c>
      <c r="E223" s="21">
        <v>154</v>
      </c>
      <c r="F223" s="21" t="s">
        <v>410</v>
      </c>
      <c r="G223" s="20" t="s">
        <v>411</v>
      </c>
      <c r="H223" s="21" t="s">
        <v>882</v>
      </c>
      <c r="I223" s="23" t="s">
        <v>412</v>
      </c>
      <c r="J223" s="21" t="s">
        <v>413</v>
      </c>
      <c r="K223" s="21">
        <v>178</v>
      </c>
      <c r="L223" s="20" t="s">
        <v>874</v>
      </c>
      <c r="M223" s="22" t="s">
        <v>17</v>
      </c>
      <c r="N223" s="20" t="s">
        <v>414</v>
      </c>
      <c r="O223" s="24" t="s">
        <v>18</v>
      </c>
      <c r="P223" s="21">
        <v>20</v>
      </c>
      <c r="Q223" s="25">
        <v>-442500</v>
      </c>
      <c r="R223" s="25">
        <v>-213900</v>
      </c>
      <c r="S223" s="21">
        <v>218</v>
      </c>
      <c r="T223" s="21">
        <f>_xlfn.MINIFS(Tbl_ExecAmendData_Stacked[Fund Type Sort],Tbl_ExecAmendData_Stacked[RowID],Tbl_ExecAmendData_Stacked[[#This Row],[RowID]],Tbl_ExecAmendData_Stacked[Visible],1)</f>
        <v>20</v>
      </c>
      <c r="U223" s="21" t="str">
        <f>IF(Tbl_ExecAmendData_Stacked[[#This Row],[Min Of Fund Type Sort]]=Tbl_ExecAmendData_Stacked[[#This Row],[Fund Type Sort]],"YES","NO")</f>
        <v>YES</v>
      </c>
      <c r="V223" s="21">
        <f>1</f>
        <v>1</v>
      </c>
      <c r="W223" s="21">
        <f>SUBTOTAL(109,Tbl_ExecAmendData_Stacked[[#This Row],[Count]])</f>
        <v>1</v>
      </c>
    </row>
    <row r="224" spans="2:23" ht="30" x14ac:dyDescent="0.25">
      <c r="B224" s="20" t="s">
        <v>408</v>
      </c>
      <c r="C224" s="21">
        <v>14</v>
      </c>
      <c r="D224" s="22" t="s">
        <v>409</v>
      </c>
      <c r="E224" s="21">
        <v>154</v>
      </c>
      <c r="F224" s="21" t="s">
        <v>410</v>
      </c>
      <c r="G224" s="20" t="s">
        <v>411</v>
      </c>
      <c r="H224" s="21" t="s">
        <v>882</v>
      </c>
      <c r="I224" s="23" t="s">
        <v>412</v>
      </c>
      <c r="J224" s="21" t="s">
        <v>413</v>
      </c>
      <c r="K224" s="21">
        <v>178</v>
      </c>
      <c r="L224" s="20" t="s">
        <v>874</v>
      </c>
      <c r="M224" s="22" t="s">
        <v>17</v>
      </c>
      <c r="N224" s="20" t="s">
        <v>16</v>
      </c>
      <c r="O224" s="24" t="s">
        <v>21</v>
      </c>
      <c r="P224" s="21">
        <v>50</v>
      </c>
      <c r="Q224" s="25">
        <v>-3</v>
      </c>
      <c r="R224" s="25">
        <v>-3</v>
      </c>
      <c r="S224" s="21">
        <v>218</v>
      </c>
      <c r="T224" s="21">
        <f>_xlfn.MINIFS(Tbl_ExecAmendData_Stacked[Fund Type Sort],Tbl_ExecAmendData_Stacked[RowID],Tbl_ExecAmendData_Stacked[[#This Row],[RowID]],Tbl_ExecAmendData_Stacked[Visible],1)</f>
        <v>20</v>
      </c>
      <c r="U224" s="21" t="str">
        <f>IF(Tbl_ExecAmendData_Stacked[[#This Row],[Min Of Fund Type Sort]]=Tbl_ExecAmendData_Stacked[[#This Row],[Fund Type Sort]],"YES","NO")</f>
        <v>NO</v>
      </c>
      <c r="V224" s="21">
        <f>1</f>
        <v>1</v>
      </c>
      <c r="W224" s="21">
        <f>SUBTOTAL(109,Tbl_ExecAmendData_Stacked[[#This Row],[Count]])</f>
        <v>1</v>
      </c>
    </row>
    <row r="225" spans="2:23" ht="225" x14ac:dyDescent="0.25">
      <c r="B225" s="20" t="s">
        <v>408</v>
      </c>
      <c r="C225" s="21">
        <v>14</v>
      </c>
      <c r="D225" s="22" t="s">
        <v>415</v>
      </c>
      <c r="E225" s="21">
        <v>505</v>
      </c>
      <c r="F225" s="21" t="s">
        <v>416</v>
      </c>
      <c r="G225" s="20" t="s">
        <v>417</v>
      </c>
      <c r="H225" s="21" t="s">
        <v>882</v>
      </c>
      <c r="I225" s="23" t="s">
        <v>418</v>
      </c>
      <c r="J225" s="21" t="s">
        <v>419</v>
      </c>
      <c r="K225" s="21">
        <v>179</v>
      </c>
      <c r="L225" s="20" t="s">
        <v>420</v>
      </c>
      <c r="M225" s="22" t="s">
        <v>17</v>
      </c>
      <c r="N225" s="20" t="s">
        <v>900</v>
      </c>
      <c r="O225" s="24" t="s">
        <v>18</v>
      </c>
      <c r="P225" s="21">
        <v>20</v>
      </c>
      <c r="Q225" s="25">
        <v>-65000000</v>
      </c>
      <c r="R225" s="25">
        <v>-48800000</v>
      </c>
      <c r="S225" s="21">
        <v>219</v>
      </c>
      <c r="T225" s="21">
        <f>_xlfn.MINIFS(Tbl_ExecAmendData_Stacked[Fund Type Sort],Tbl_ExecAmendData_Stacked[RowID],Tbl_ExecAmendData_Stacked[[#This Row],[RowID]],Tbl_ExecAmendData_Stacked[Visible],1)</f>
        <v>20</v>
      </c>
      <c r="U225" s="21" t="str">
        <f>IF(Tbl_ExecAmendData_Stacked[[#This Row],[Min Of Fund Type Sort]]=Tbl_ExecAmendData_Stacked[[#This Row],[Fund Type Sort]],"YES","NO")</f>
        <v>YES</v>
      </c>
      <c r="V225" s="21">
        <f>1</f>
        <v>1</v>
      </c>
      <c r="W225" s="21">
        <f>SUBTOTAL(109,Tbl_ExecAmendData_Stacked[[#This Row],[Count]])</f>
        <v>1</v>
      </c>
    </row>
    <row r="226" spans="2:23" ht="60" x14ac:dyDescent="0.25">
      <c r="B226" s="20" t="s">
        <v>408</v>
      </c>
      <c r="C226" s="21">
        <v>14</v>
      </c>
      <c r="D226" s="22" t="s">
        <v>421</v>
      </c>
      <c r="E226" s="21">
        <v>501</v>
      </c>
      <c r="F226" s="21" t="s">
        <v>422</v>
      </c>
      <c r="G226" s="20" t="s">
        <v>423</v>
      </c>
      <c r="H226" s="21" t="s">
        <v>882</v>
      </c>
      <c r="I226" s="23" t="s">
        <v>734</v>
      </c>
      <c r="J226" s="21" t="s">
        <v>735</v>
      </c>
      <c r="K226" s="21">
        <v>180</v>
      </c>
      <c r="L226" s="20" t="s">
        <v>736</v>
      </c>
      <c r="M226" s="22" t="s">
        <v>17</v>
      </c>
      <c r="N226" s="20" t="s">
        <v>737</v>
      </c>
      <c r="O226" s="24" t="s">
        <v>21</v>
      </c>
      <c r="P226" s="21">
        <v>50</v>
      </c>
      <c r="Q226" s="25">
        <v>218</v>
      </c>
      <c r="R226" s="25">
        <v>218</v>
      </c>
      <c r="S226" s="21">
        <v>220</v>
      </c>
      <c r="T226" s="21">
        <f>_xlfn.MINIFS(Tbl_ExecAmendData_Stacked[Fund Type Sort],Tbl_ExecAmendData_Stacked[RowID],Tbl_ExecAmendData_Stacked[[#This Row],[RowID]],Tbl_ExecAmendData_Stacked[Visible],1)</f>
        <v>50</v>
      </c>
      <c r="U226" s="21" t="str">
        <f>IF(Tbl_ExecAmendData_Stacked[[#This Row],[Min Of Fund Type Sort]]=Tbl_ExecAmendData_Stacked[[#This Row],[Fund Type Sort]],"YES","NO")</f>
        <v>YES</v>
      </c>
      <c r="V226" s="21">
        <f>1</f>
        <v>1</v>
      </c>
      <c r="W226" s="21">
        <f>SUBTOTAL(109,Tbl_ExecAmendData_Stacked[[#This Row],[Count]])</f>
        <v>1</v>
      </c>
    </row>
    <row r="227" spans="2:23" ht="45" x14ac:dyDescent="0.25">
      <c r="B227" s="20" t="s">
        <v>408</v>
      </c>
      <c r="C227" s="21">
        <v>14</v>
      </c>
      <c r="D227" s="22" t="s">
        <v>421</v>
      </c>
      <c r="E227" s="21">
        <v>501</v>
      </c>
      <c r="F227" s="21" t="s">
        <v>422</v>
      </c>
      <c r="G227" s="20" t="s">
        <v>423</v>
      </c>
      <c r="H227" s="21" t="s">
        <v>882</v>
      </c>
      <c r="I227" s="23" t="s">
        <v>424</v>
      </c>
      <c r="J227" s="21" t="s">
        <v>425</v>
      </c>
      <c r="K227" s="21">
        <v>181</v>
      </c>
      <c r="L227" s="20" t="s">
        <v>426</v>
      </c>
      <c r="M227" s="22" t="s">
        <v>17</v>
      </c>
      <c r="N227" s="20" t="s">
        <v>875</v>
      </c>
      <c r="O227" s="24" t="s">
        <v>18</v>
      </c>
      <c r="P227" s="21">
        <v>20</v>
      </c>
      <c r="Q227" s="25">
        <v>-10000000</v>
      </c>
      <c r="R227" s="25">
        <v>-24000000</v>
      </c>
      <c r="S227" s="21">
        <v>221</v>
      </c>
      <c r="T227" s="21">
        <f>_xlfn.MINIFS(Tbl_ExecAmendData_Stacked[Fund Type Sort],Tbl_ExecAmendData_Stacked[RowID],Tbl_ExecAmendData_Stacked[[#This Row],[RowID]],Tbl_ExecAmendData_Stacked[Visible],1)</f>
        <v>20</v>
      </c>
      <c r="U227" s="21" t="str">
        <f>IF(Tbl_ExecAmendData_Stacked[[#This Row],[Min Of Fund Type Sort]]=Tbl_ExecAmendData_Stacked[[#This Row],[Fund Type Sort]],"YES","NO")</f>
        <v>YES</v>
      </c>
      <c r="V227" s="21">
        <f>1</f>
        <v>1</v>
      </c>
      <c r="W227" s="21">
        <f>SUBTOTAL(109,Tbl_ExecAmendData_Stacked[[#This Row],[Count]])</f>
        <v>1</v>
      </c>
    </row>
    <row r="228" spans="2:23" ht="75" x14ac:dyDescent="0.25">
      <c r="B228" s="20" t="s">
        <v>408</v>
      </c>
      <c r="C228" s="21">
        <v>14</v>
      </c>
      <c r="D228" s="22" t="s">
        <v>421</v>
      </c>
      <c r="E228" s="21">
        <v>501</v>
      </c>
      <c r="F228" s="21" t="s">
        <v>422</v>
      </c>
      <c r="G228" s="20" t="s">
        <v>423</v>
      </c>
      <c r="H228" s="21" t="s">
        <v>882</v>
      </c>
      <c r="I228" s="23" t="s">
        <v>427</v>
      </c>
      <c r="J228" s="21" t="s">
        <v>428</v>
      </c>
      <c r="K228" s="21">
        <v>182</v>
      </c>
      <c r="L228" s="20" t="s">
        <v>429</v>
      </c>
      <c r="M228" s="22" t="s">
        <v>17</v>
      </c>
      <c r="N228" s="20" t="s">
        <v>876</v>
      </c>
      <c r="O228" s="24" t="s">
        <v>18</v>
      </c>
      <c r="P228" s="21">
        <v>20</v>
      </c>
      <c r="Q228" s="25">
        <v>-200000</v>
      </c>
      <c r="R228" s="25">
        <v>0</v>
      </c>
      <c r="S228" s="21">
        <v>222</v>
      </c>
      <c r="T228" s="21">
        <f>_xlfn.MINIFS(Tbl_ExecAmendData_Stacked[Fund Type Sort],Tbl_ExecAmendData_Stacked[RowID],Tbl_ExecAmendData_Stacked[[#This Row],[RowID]],Tbl_ExecAmendData_Stacked[Visible],1)</f>
        <v>20</v>
      </c>
      <c r="U228" s="21" t="str">
        <f>IF(Tbl_ExecAmendData_Stacked[[#This Row],[Min Of Fund Type Sort]]=Tbl_ExecAmendData_Stacked[[#This Row],[Fund Type Sort]],"YES","NO")</f>
        <v>YES</v>
      </c>
      <c r="V228" s="21">
        <f>1</f>
        <v>1</v>
      </c>
      <c r="W228" s="21">
        <f>SUBTOTAL(109,Tbl_ExecAmendData_Stacked[[#This Row],[Count]])</f>
        <v>1</v>
      </c>
    </row>
    <row r="229" spans="2:23" ht="30" x14ac:dyDescent="0.25">
      <c r="B229" s="20" t="s">
        <v>408</v>
      </c>
      <c r="C229" s="21">
        <v>14</v>
      </c>
      <c r="D229" s="22" t="s">
        <v>430</v>
      </c>
      <c r="E229" s="21">
        <v>407</v>
      </c>
      <c r="F229" s="21" t="s">
        <v>431</v>
      </c>
      <c r="G229" s="20" t="s">
        <v>432</v>
      </c>
      <c r="H229" s="21" t="s">
        <v>882</v>
      </c>
      <c r="I229" s="23" t="s">
        <v>433</v>
      </c>
      <c r="J229" s="21" t="s">
        <v>434</v>
      </c>
      <c r="K229" s="21">
        <v>183</v>
      </c>
      <c r="L229" s="20" t="s">
        <v>435</v>
      </c>
      <c r="M229" s="22" t="s">
        <v>17</v>
      </c>
      <c r="N229" s="20" t="s">
        <v>877</v>
      </c>
      <c r="O229" s="24" t="s">
        <v>18</v>
      </c>
      <c r="P229" s="21">
        <v>20</v>
      </c>
      <c r="Q229" s="25">
        <v>-4000000</v>
      </c>
      <c r="R229" s="25">
        <v>0</v>
      </c>
      <c r="S229" s="21">
        <v>223</v>
      </c>
      <c r="T229" s="21">
        <f>_xlfn.MINIFS(Tbl_ExecAmendData_Stacked[Fund Type Sort],Tbl_ExecAmendData_Stacked[RowID],Tbl_ExecAmendData_Stacked[[#This Row],[RowID]],Tbl_ExecAmendData_Stacked[Visible],1)</f>
        <v>20</v>
      </c>
      <c r="U229" s="21" t="str">
        <f>IF(Tbl_ExecAmendData_Stacked[[#This Row],[Min Of Fund Type Sort]]=Tbl_ExecAmendData_Stacked[[#This Row],[Fund Type Sort]],"YES","NO")</f>
        <v>YES</v>
      </c>
      <c r="V229" s="21">
        <f>1</f>
        <v>1</v>
      </c>
      <c r="W229" s="21">
        <f>SUBTOTAL(109,Tbl_ExecAmendData_Stacked[[#This Row],[Count]])</f>
        <v>1</v>
      </c>
    </row>
    <row r="230" spans="2:23" ht="75" x14ac:dyDescent="0.25">
      <c r="B230" s="20" t="s">
        <v>465</v>
      </c>
      <c r="C230" s="21">
        <v>15</v>
      </c>
      <c r="D230" s="22" t="s">
        <v>595</v>
      </c>
      <c r="E230" s="21">
        <v>912</v>
      </c>
      <c r="F230" s="21" t="s">
        <v>596</v>
      </c>
      <c r="G230" s="20" t="s">
        <v>597</v>
      </c>
      <c r="H230" s="21" t="s">
        <v>882</v>
      </c>
      <c r="I230" s="23" t="s">
        <v>638</v>
      </c>
      <c r="J230" s="21" t="s">
        <v>639</v>
      </c>
      <c r="K230" s="21">
        <v>184</v>
      </c>
      <c r="L230" s="20" t="s">
        <v>640</v>
      </c>
      <c r="M230" s="22" t="s">
        <v>17</v>
      </c>
      <c r="N230" s="20" t="s">
        <v>738</v>
      </c>
      <c r="O230" s="24" t="s">
        <v>18</v>
      </c>
      <c r="P230" s="21">
        <v>20</v>
      </c>
      <c r="Q230" s="25">
        <v>398660</v>
      </c>
      <c r="R230" s="25">
        <v>404841</v>
      </c>
      <c r="S230" s="21">
        <v>224</v>
      </c>
      <c r="T230" s="21">
        <f>_xlfn.MINIFS(Tbl_ExecAmendData_Stacked[Fund Type Sort],Tbl_ExecAmendData_Stacked[RowID],Tbl_ExecAmendData_Stacked[[#This Row],[RowID]],Tbl_ExecAmendData_Stacked[Visible],1)</f>
        <v>20</v>
      </c>
      <c r="U230" s="21" t="str">
        <f>IF(Tbl_ExecAmendData_Stacked[[#This Row],[Min Of Fund Type Sort]]=Tbl_ExecAmendData_Stacked[[#This Row],[Fund Type Sort]],"YES","NO")</f>
        <v>YES</v>
      </c>
      <c r="V230" s="21">
        <f>1</f>
        <v>1</v>
      </c>
      <c r="W230" s="21">
        <f>SUBTOTAL(109,Tbl_ExecAmendData_Stacked[[#This Row],[Count]])</f>
        <v>1</v>
      </c>
    </row>
    <row r="231" spans="2:23" ht="60" x14ac:dyDescent="0.25">
      <c r="B231" s="20" t="s">
        <v>465</v>
      </c>
      <c r="C231" s="21">
        <v>15</v>
      </c>
      <c r="D231" s="22" t="s">
        <v>595</v>
      </c>
      <c r="E231" s="21">
        <v>912</v>
      </c>
      <c r="F231" s="21" t="s">
        <v>596</v>
      </c>
      <c r="G231" s="20" t="s">
        <v>597</v>
      </c>
      <c r="H231" s="21" t="s">
        <v>882</v>
      </c>
      <c r="I231" s="23" t="s">
        <v>598</v>
      </c>
      <c r="J231" s="21" t="s">
        <v>599</v>
      </c>
      <c r="K231" s="21">
        <v>185</v>
      </c>
      <c r="L231" s="20" t="s">
        <v>628</v>
      </c>
      <c r="M231" s="22" t="s">
        <v>17</v>
      </c>
      <c r="N231" s="20" t="s">
        <v>739</v>
      </c>
      <c r="O231" s="24" t="s">
        <v>18</v>
      </c>
      <c r="P231" s="21">
        <v>20</v>
      </c>
      <c r="Q231" s="25">
        <v>427914</v>
      </c>
      <c r="R231" s="25">
        <v>266821</v>
      </c>
      <c r="S231" s="21">
        <v>225</v>
      </c>
      <c r="T231" s="21">
        <f>_xlfn.MINIFS(Tbl_ExecAmendData_Stacked[Fund Type Sort],Tbl_ExecAmendData_Stacked[RowID],Tbl_ExecAmendData_Stacked[[#This Row],[RowID]],Tbl_ExecAmendData_Stacked[Visible],1)</f>
        <v>20</v>
      </c>
      <c r="U231" s="21" t="str">
        <f>IF(Tbl_ExecAmendData_Stacked[[#This Row],[Min Of Fund Type Sort]]=Tbl_ExecAmendData_Stacked[[#This Row],[Fund Type Sort]],"YES","NO")</f>
        <v>YES</v>
      </c>
      <c r="V231" s="21">
        <f>1</f>
        <v>1</v>
      </c>
      <c r="W231" s="21">
        <f>SUBTOTAL(109,Tbl_ExecAmendData_Stacked[[#This Row],[Count]])</f>
        <v>1</v>
      </c>
    </row>
    <row r="232" spans="2:23" ht="75" x14ac:dyDescent="0.25">
      <c r="B232" s="20" t="s">
        <v>35</v>
      </c>
      <c r="C232" s="21">
        <v>16</v>
      </c>
      <c r="D232" s="22" t="s">
        <v>36</v>
      </c>
      <c r="E232" s="21">
        <v>995</v>
      </c>
      <c r="F232" s="21" t="s">
        <v>37</v>
      </c>
      <c r="G232" s="20" t="s">
        <v>35</v>
      </c>
      <c r="H232" s="21" t="s">
        <v>882</v>
      </c>
      <c r="I232" s="23" t="s">
        <v>38</v>
      </c>
      <c r="J232" s="21" t="s">
        <v>39</v>
      </c>
      <c r="K232" s="21">
        <v>186</v>
      </c>
      <c r="L232" s="20" t="s">
        <v>841</v>
      </c>
      <c r="M232" s="22" t="s">
        <v>17</v>
      </c>
      <c r="N232" s="20" t="s">
        <v>492</v>
      </c>
      <c r="O232" s="24" t="s">
        <v>18</v>
      </c>
      <c r="P232" s="21">
        <v>20</v>
      </c>
      <c r="Q232" s="25">
        <v>-8098486</v>
      </c>
      <c r="R232" s="25">
        <v>-71446305</v>
      </c>
      <c r="S232" s="21">
        <v>227</v>
      </c>
      <c r="T232" s="21">
        <f>_xlfn.MINIFS(Tbl_ExecAmendData_Stacked[Fund Type Sort],Tbl_ExecAmendData_Stacked[RowID],Tbl_ExecAmendData_Stacked[[#This Row],[RowID]],Tbl_ExecAmendData_Stacked[Visible],1)</f>
        <v>20</v>
      </c>
      <c r="U232" s="21" t="str">
        <f>IF(Tbl_ExecAmendData_Stacked[[#This Row],[Min Of Fund Type Sort]]=Tbl_ExecAmendData_Stacked[[#This Row],[Fund Type Sort]],"YES","NO")</f>
        <v>YES</v>
      </c>
      <c r="V232" s="21">
        <f>1</f>
        <v>1</v>
      </c>
      <c r="W232" s="21">
        <f>SUBTOTAL(109,Tbl_ExecAmendData_Stacked[[#This Row],[Count]])</f>
        <v>1</v>
      </c>
    </row>
    <row r="233" spans="2:23" ht="45" x14ac:dyDescent="0.25">
      <c r="B233" s="20" t="s">
        <v>35</v>
      </c>
      <c r="C233" s="21">
        <v>16</v>
      </c>
      <c r="D233" s="22" t="s">
        <v>36</v>
      </c>
      <c r="E233" s="21">
        <v>995</v>
      </c>
      <c r="F233" s="21" t="s">
        <v>37</v>
      </c>
      <c r="G233" s="20" t="s">
        <v>35</v>
      </c>
      <c r="H233" s="21" t="s">
        <v>882</v>
      </c>
      <c r="I233" s="23" t="s">
        <v>38</v>
      </c>
      <c r="J233" s="21" t="s">
        <v>39</v>
      </c>
      <c r="K233" s="21">
        <v>186</v>
      </c>
      <c r="L233" s="20" t="s">
        <v>841</v>
      </c>
      <c r="M233" s="22" t="s">
        <v>17</v>
      </c>
      <c r="N233" s="20" t="s">
        <v>16</v>
      </c>
      <c r="O233" s="24" t="s">
        <v>19</v>
      </c>
      <c r="P233" s="21">
        <v>30</v>
      </c>
      <c r="Q233" s="25">
        <v>-10081714</v>
      </c>
      <c r="R233" s="25">
        <v>-83782903</v>
      </c>
      <c r="S233" s="21">
        <v>227</v>
      </c>
      <c r="T233" s="21">
        <f>_xlfn.MINIFS(Tbl_ExecAmendData_Stacked[Fund Type Sort],Tbl_ExecAmendData_Stacked[RowID],Tbl_ExecAmendData_Stacked[[#This Row],[RowID]],Tbl_ExecAmendData_Stacked[Visible],1)</f>
        <v>20</v>
      </c>
      <c r="U233" s="21" t="str">
        <f>IF(Tbl_ExecAmendData_Stacked[[#This Row],[Min Of Fund Type Sort]]=Tbl_ExecAmendData_Stacked[[#This Row],[Fund Type Sort]],"YES","NO")</f>
        <v>NO</v>
      </c>
      <c r="V233" s="21">
        <f>1</f>
        <v>1</v>
      </c>
      <c r="W233" s="21">
        <f>SUBTOTAL(109,Tbl_ExecAmendData_Stacked[[#This Row],[Count]])</f>
        <v>1</v>
      </c>
    </row>
    <row r="234" spans="2:23" ht="60" x14ac:dyDescent="0.25">
      <c r="B234" s="20" t="s">
        <v>35</v>
      </c>
      <c r="C234" s="21">
        <v>16</v>
      </c>
      <c r="D234" s="22" t="s">
        <v>36</v>
      </c>
      <c r="E234" s="21">
        <v>995</v>
      </c>
      <c r="F234" s="21" t="s">
        <v>37</v>
      </c>
      <c r="G234" s="20" t="s">
        <v>35</v>
      </c>
      <c r="H234" s="21" t="s">
        <v>882</v>
      </c>
      <c r="I234" s="23" t="s">
        <v>842</v>
      </c>
      <c r="J234" s="21" t="s">
        <v>843</v>
      </c>
      <c r="K234" s="21">
        <v>187</v>
      </c>
      <c r="L234" s="20" t="s">
        <v>844</v>
      </c>
      <c r="M234" s="22" t="s">
        <v>17</v>
      </c>
      <c r="N234" s="20" t="s">
        <v>845</v>
      </c>
      <c r="O234" s="24" t="s">
        <v>18</v>
      </c>
      <c r="P234" s="21">
        <v>20</v>
      </c>
      <c r="Q234" s="25">
        <v>-10000000</v>
      </c>
      <c r="R234" s="25">
        <v>0</v>
      </c>
      <c r="S234" s="21">
        <v>229</v>
      </c>
      <c r="T234" s="21">
        <f>_xlfn.MINIFS(Tbl_ExecAmendData_Stacked[Fund Type Sort],Tbl_ExecAmendData_Stacked[RowID],Tbl_ExecAmendData_Stacked[[#This Row],[RowID]],Tbl_ExecAmendData_Stacked[Visible],1)</f>
        <v>20</v>
      </c>
      <c r="U234" s="21" t="str">
        <f>IF(Tbl_ExecAmendData_Stacked[[#This Row],[Min Of Fund Type Sort]]=Tbl_ExecAmendData_Stacked[[#This Row],[Fund Type Sort]],"YES","NO")</f>
        <v>YES</v>
      </c>
      <c r="V234" s="21">
        <f>1</f>
        <v>1</v>
      </c>
      <c r="W234" s="21">
        <f>SUBTOTAL(109,Tbl_ExecAmendData_Stacked[[#This Row],[Count]])</f>
        <v>1</v>
      </c>
    </row>
    <row r="235" spans="2:23" ht="150" x14ac:dyDescent="0.25">
      <c r="B235" s="20" t="s">
        <v>35</v>
      </c>
      <c r="C235" s="21">
        <v>16</v>
      </c>
      <c r="D235" s="22" t="s">
        <v>36</v>
      </c>
      <c r="E235" s="21">
        <v>995</v>
      </c>
      <c r="F235" s="21" t="s">
        <v>37</v>
      </c>
      <c r="G235" s="20" t="s">
        <v>35</v>
      </c>
      <c r="H235" s="21" t="s">
        <v>882</v>
      </c>
      <c r="I235" s="23" t="s">
        <v>436</v>
      </c>
      <c r="J235" s="21" t="s">
        <v>437</v>
      </c>
      <c r="K235" s="21">
        <v>188</v>
      </c>
      <c r="L235" s="20" t="s">
        <v>438</v>
      </c>
      <c r="M235" s="22" t="s">
        <v>28</v>
      </c>
      <c r="N235" s="20" t="s">
        <v>930</v>
      </c>
      <c r="O235" s="24" t="s">
        <v>28</v>
      </c>
      <c r="P235" s="21">
        <v>15</v>
      </c>
      <c r="Q235" s="25">
        <v>0</v>
      </c>
      <c r="R235" s="25">
        <v>0</v>
      </c>
      <c r="S235" s="21">
        <v>231</v>
      </c>
      <c r="T235" s="21">
        <f>_xlfn.MINIFS(Tbl_ExecAmendData_Stacked[Fund Type Sort],Tbl_ExecAmendData_Stacked[RowID],Tbl_ExecAmendData_Stacked[[#This Row],[RowID]],Tbl_ExecAmendData_Stacked[Visible],1)</f>
        <v>15</v>
      </c>
      <c r="U235" s="21" t="str">
        <f>IF(Tbl_ExecAmendData_Stacked[[#This Row],[Min Of Fund Type Sort]]=Tbl_ExecAmendData_Stacked[[#This Row],[Fund Type Sort]],"YES","NO")</f>
        <v>YES</v>
      </c>
      <c r="V235" s="21">
        <f>1</f>
        <v>1</v>
      </c>
      <c r="W235" s="21">
        <f>SUBTOTAL(109,Tbl_ExecAmendData_Stacked[[#This Row],[Count]])</f>
        <v>1</v>
      </c>
    </row>
    <row r="236" spans="2:23" ht="90" x14ac:dyDescent="0.25">
      <c r="B236" s="20" t="s">
        <v>439</v>
      </c>
      <c r="C236" s="21">
        <v>17</v>
      </c>
      <c r="D236" s="22" t="s">
        <v>789</v>
      </c>
      <c r="E236" s="21">
        <v>172</v>
      </c>
      <c r="F236" s="21" t="s">
        <v>790</v>
      </c>
      <c r="G236" s="20" t="s">
        <v>791</v>
      </c>
      <c r="H236" s="21" t="s">
        <v>882</v>
      </c>
      <c r="I236" s="23" t="s">
        <v>792</v>
      </c>
      <c r="J236" s="21" t="s">
        <v>793</v>
      </c>
      <c r="K236" s="21">
        <v>189</v>
      </c>
      <c r="L236" s="20" t="s">
        <v>794</v>
      </c>
      <c r="M236" s="22" t="s">
        <v>28</v>
      </c>
      <c r="N236" s="20" t="s">
        <v>795</v>
      </c>
      <c r="O236" s="24" t="s">
        <v>28</v>
      </c>
      <c r="P236" s="21">
        <v>15</v>
      </c>
      <c r="Q236" s="25">
        <v>0</v>
      </c>
      <c r="R236" s="25">
        <v>0</v>
      </c>
      <c r="S236" s="21">
        <v>232</v>
      </c>
      <c r="T236" s="21">
        <f>_xlfn.MINIFS(Tbl_ExecAmendData_Stacked[Fund Type Sort],Tbl_ExecAmendData_Stacked[RowID],Tbl_ExecAmendData_Stacked[[#This Row],[RowID]],Tbl_ExecAmendData_Stacked[Visible],1)</f>
        <v>15</v>
      </c>
      <c r="U236" s="21" t="str">
        <f>IF(Tbl_ExecAmendData_Stacked[[#This Row],[Min Of Fund Type Sort]]=Tbl_ExecAmendData_Stacked[[#This Row],[Fund Type Sort]],"YES","NO")</f>
        <v>YES</v>
      </c>
      <c r="V236" s="21">
        <f>1</f>
        <v>1</v>
      </c>
      <c r="W236" s="21">
        <f>SUBTOTAL(109,Tbl_ExecAmendData_Stacked[[#This Row],[Count]])</f>
        <v>1</v>
      </c>
    </row>
    <row r="237" spans="2:23" ht="45" x14ac:dyDescent="0.25">
      <c r="B237" s="20" t="s">
        <v>439</v>
      </c>
      <c r="C237" s="21">
        <v>17</v>
      </c>
      <c r="D237" s="22" t="s">
        <v>440</v>
      </c>
      <c r="E237" s="21">
        <v>9991</v>
      </c>
      <c r="F237" s="21" t="s">
        <v>441</v>
      </c>
      <c r="G237" s="20" t="s">
        <v>387</v>
      </c>
      <c r="H237" s="21" t="s">
        <v>882</v>
      </c>
      <c r="I237" s="23" t="s">
        <v>442</v>
      </c>
      <c r="J237" s="21" t="s">
        <v>443</v>
      </c>
      <c r="K237" s="21">
        <v>190</v>
      </c>
      <c r="L237" s="20" t="s">
        <v>788</v>
      </c>
      <c r="M237" s="22" t="s">
        <v>17</v>
      </c>
      <c r="N237" s="20" t="s">
        <v>740</v>
      </c>
      <c r="O237" s="24" t="s">
        <v>19</v>
      </c>
      <c r="P237" s="21">
        <v>30</v>
      </c>
      <c r="Q237" s="25">
        <v>-36337853</v>
      </c>
      <c r="R237" s="25">
        <v>-34266173</v>
      </c>
      <c r="S237" s="21">
        <v>233</v>
      </c>
      <c r="T237" s="21">
        <f>_xlfn.MINIFS(Tbl_ExecAmendData_Stacked[Fund Type Sort],Tbl_ExecAmendData_Stacked[RowID],Tbl_ExecAmendData_Stacked[[#This Row],[RowID]],Tbl_ExecAmendData_Stacked[Visible],1)</f>
        <v>30</v>
      </c>
      <c r="U237" s="21" t="str">
        <f>IF(Tbl_ExecAmendData_Stacked[[#This Row],[Min Of Fund Type Sort]]=Tbl_ExecAmendData_Stacked[[#This Row],[Fund Type Sort]],"YES","NO")</f>
        <v>YES</v>
      </c>
      <c r="V237" s="21">
        <f>1</f>
        <v>1</v>
      </c>
      <c r="W237" s="21">
        <f>SUBTOTAL(109,Tbl_ExecAmendData_Stacked[[#This Row],[Count]])</f>
        <v>1</v>
      </c>
    </row>
    <row r="238" spans="2:23" ht="45" x14ac:dyDescent="0.25">
      <c r="B238" s="20" t="s">
        <v>439</v>
      </c>
      <c r="C238" s="21">
        <v>17</v>
      </c>
      <c r="D238" s="22" t="s">
        <v>440</v>
      </c>
      <c r="E238" s="21">
        <v>9991</v>
      </c>
      <c r="F238" s="21" t="s">
        <v>441</v>
      </c>
      <c r="G238" s="20" t="s">
        <v>387</v>
      </c>
      <c r="H238" s="21" t="s">
        <v>882</v>
      </c>
      <c r="I238" s="23" t="s">
        <v>442</v>
      </c>
      <c r="J238" s="21" t="s">
        <v>443</v>
      </c>
      <c r="K238" s="21">
        <v>190</v>
      </c>
      <c r="L238" s="20" t="s">
        <v>788</v>
      </c>
      <c r="M238" s="22" t="s">
        <v>17</v>
      </c>
      <c r="N238" s="20" t="s">
        <v>16</v>
      </c>
      <c r="O238" s="24" t="s">
        <v>21</v>
      </c>
      <c r="P238" s="21">
        <v>50</v>
      </c>
      <c r="Q238" s="25">
        <v>-1699</v>
      </c>
      <c r="R238" s="25">
        <v>-1699</v>
      </c>
      <c r="S238" s="21">
        <v>233</v>
      </c>
      <c r="T238" s="21">
        <f>_xlfn.MINIFS(Tbl_ExecAmendData_Stacked[Fund Type Sort],Tbl_ExecAmendData_Stacked[RowID],Tbl_ExecAmendData_Stacked[[#This Row],[RowID]],Tbl_ExecAmendData_Stacked[Visible],1)</f>
        <v>30</v>
      </c>
      <c r="U238" s="21" t="str">
        <f>IF(Tbl_ExecAmendData_Stacked[[#This Row],[Min Of Fund Type Sort]]=Tbl_ExecAmendData_Stacked[[#This Row],[Fund Type Sort]],"YES","NO")</f>
        <v>NO</v>
      </c>
      <c r="V238" s="21">
        <f>1</f>
        <v>1</v>
      </c>
      <c r="W238" s="21">
        <f>SUBTOTAL(109,Tbl_ExecAmendData_Stacked[[#This Row],[Count]])</f>
        <v>1</v>
      </c>
    </row>
    <row r="239" spans="2:23" ht="45" x14ac:dyDescent="0.25">
      <c r="B239" s="20" t="s">
        <v>439</v>
      </c>
      <c r="C239" s="21">
        <v>17</v>
      </c>
      <c r="D239" s="22" t="s">
        <v>440</v>
      </c>
      <c r="E239" s="21">
        <v>9991</v>
      </c>
      <c r="F239" s="21" t="s">
        <v>441</v>
      </c>
      <c r="G239" s="20" t="s">
        <v>387</v>
      </c>
      <c r="H239" s="21" t="s">
        <v>882</v>
      </c>
      <c r="I239" s="23" t="s">
        <v>444</v>
      </c>
      <c r="J239" s="21" t="s">
        <v>445</v>
      </c>
      <c r="K239" s="21">
        <v>191</v>
      </c>
      <c r="L239" s="20" t="s">
        <v>788</v>
      </c>
      <c r="M239" s="22" t="s">
        <v>17</v>
      </c>
      <c r="N239" s="20" t="s">
        <v>741</v>
      </c>
      <c r="O239" s="24" t="s">
        <v>19</v>
      </c>
      <c r="P239" s="21">
        <v>30</v>
      </c>
      <c r="Q239" s="25">
        <v>-1049870838</v>
      </c>
      <c r="R239" s="25">
        <v>-1099910490</v>
      </c>
      <c r="S239" s="21">
        <v>234</v>
      </c>
      <c r="T239" s="21">
        <f>_xlfn.MINIFS(Tbl_ExecAmendData_Stacked[Fund Type Sort],Tbl_ExecAmendData_Stacked[RowID],Tbl_ExecAmendData_Stacked[[#This Row],[RowID]],Tbl_ExecAmendData_Stacked[Visible],1)</f>
        <v>30</v>
      </c>
      <c r="U239" s="21" t="str">
        <f>IF(Tbl_ExecAmendData_Stacked[[#This Row],[Min Of Fund Type Sort]]=Tbl_ExecAmendData_Stacked[[#This Row],[Fund Type Sort]],"YES","NO")</f>
        <v>YES</v>
      </c>
      <c r="V239" s="21">
        <f>1</f>
        <v>1</v>
      </c>
      <c r="W239" s="21">
        <f>SUBTOTAL(109,Tbl_ExecAmendData_Stacked[[#This Row],[Count]])</f>
        <v>1</v>
      </c>
    </row>
    <row r="240" spans="2:23" ht="60" x14ac:dyDescent="0.25">
      <c r="B240" s="20" t="s">
        <v>439</v>
      </c>
      <c r="C240" s="21">
        <v>17</v>
      </c>
      <c r="D240" s="22" t="s">
        <v>392</v>
      </c>
      <c r="E240" s="21">
        <v>977</v>
      </c>
      <c r="F240" s="21" t="s">
        <v>393</v>
      </c>
      <c r="G240" s="20" t="s">
        <v>394</v>
      </c>
      <c r="H240" s="21" t="s">
        <v>882</v>
      </c>
      <c r="I240" s="23" t="s">
        <v>636</v>
      </c>
      <c r="J240" s="21" t="s">
        <v>637</v>
      </c>
      <c r="K240" s="21">
        <v>192</v>
      </c>
      <c r="L240" s="20" t="s">
        <v>626</v>
      </c>
      <c r="M240" s="22" t="s">
        <v>17</v>
      </c>
      <c r="N240" s="20" t="s">
        <v>814</v>
      </c>
      <c r="O240" s="24" t="s">
        <v>18</v>
      </c>
      <c r="P240" s="21">
        <v>20</v>
      </c>
      <c r="Q240" s="25">
        <v>-2500000</v>
      </c>
      <c r="R240" s="25">
        <v>0</v>
      </c>
      <c r="S240" s="21">
        <v>235</v>
      </c>
      <c r="T240" s="21">
        <f>_xlfn.MINIFS(Tbl_ExecAmendData_Stacked[Fund Type Sort],Tbl_ExecAmendData_Stacked[RowID],Tbl_ExecAmendData_Stacked[[#This Row],[RowID]],Tbl_ExecAmendData_Stacked[Visible],1)</f>
        <v>20</v>
      </c>
      <c r="U240" s="21" t="str">
        <f>IF(Tbl_ExecAmendData_Stacked[[#This Row],[Min Of Fund Type Sort]]=Tbl_ExecAmendData_Stacked[[#This Row],[Fund Type Sort]],"YES","NO")</f>
        <v>YES</v>
      </c>
      <c r="V240" s="21">
        <f>1</f>
        <v>1</v>
      </c>
      <c r="W240" s="21">
        <f>SUBTOTAL(109,Tbl_ExecAmendData_Stacked[[#This Row],[Count]])</f>
        <v>1</v>
      </c>
    </row>
    <row r="241" spans="2:23" ht="45" x14ac:dyDescent="0.25">
      <c r="B241" s="20" t="s">
        <v>439</v>
      </c>
      <c r="C241" s="21">
        <v>17</v>
      </c>
      <c r="D241" s="22" t="s">
        <v>392</v>
      </c>
      <c r="E241" s="21">
        <v>977</v>
      </c>
      <c r="F241" s="21" t="s">
        <v>393</v>
      </c>
      <c r="G241" s="20" t="s">
        <v>394</v>
      </c>
      <c r="H241" s="21" t="s">
        <v>882</v>
      </c>
      <c r="I241" s="23" t="s">
        <v>636</v>
      </c>
      <c r="J241" s="21" t="s">
        <v>637</v>
      </c>
      <c r="K241" s="21">
        <v>192</v>
      </c>
      <c r="L241" s="20" t="s">
        <v>626</v>
      </c>
      <c r="M241" s="22" t="s">
        <v>17</v>
      </c>
      <c r="N241" s="20" t="s">
        <v>16</v>
      </c>
      <c r="O241" s="24" t="s">
        <v>19</v>
      </c>
      <c r="P241" s="21">
        <v>30</v>
      </c>
      <c r="Q241" s="25">
        <v>-3795750</v>
      </c>
      <c r="R241" s="25">
        <v>-14506530</v>
      </c>
      <c r="S241" s="21">
        <v>235</v>
      </c>
      <c r="T241" s="21">
        <f>_xlfn.MINIFS(Tbl_ExecAmendData_Stacked[Fund Type Sort],Tbl_ExecAmendData_Stacked[RowID],Tbl_ExecAmendData_Stacked[[#This Row],[RowID]],Tbl_ExecAmendData_Stacked[Visible],1)</f>
        <v>20</v>
      </c>
      <c r="U241" s="21" t="str">
        <f>IF(Tbl_ExecAmendData_Stacked[[#This Row],[Min Of Fund Type Sort]]=Tbl_ExecAmendData_Stacked[[#This Row],[Fund Type Sort]],"YES","NO")</f>
        <v>NO</v>
      </c>
      <c r="V241" s="21">
        <f>1</f>
        <v>1</v>
      </c>
      <c r="W241" s="21">
        <f>SUBTOTAL(109,Tbl_ExecAmendData_Stacked[[#This Row],[Count]])</f>
        <v>1</v>
      </c>
    </row>
    <row r="242" spans="2:23" ht="45" x14ac:dyDescent="0.25">
      <c r="B242" s="20" t="s">
        <v>439</v>
      </c>
      <c r="C242" s="21">
        <v>17</v>
      </c>
      <c r="D242" s="22" t="s">
        <v>392</v>
      </c>
      <c r="E242" s="21">
        <v>977</v>
      </c>
      <c r="F242" s="21" t="s">
        <v>393</v>
      </c>
      <c r="G242" s="20" t="s">
        <v>394</v>
      </c>
      <c r="H242" s="21" t="s">
        <v>882</v>
      </c>
      <c r="I242" s="23" t="s">
        <v>636</v>
      </c>
      <c r="J242" s="21" t="s">
        <v>637</v>
      </c>
      <c r="K242" s="21">
        <v>192</v>
      </c>
      <c r="L242" s="20" t="s">
        <v>626</v>
      </c>
      <c r="M242" s="22" t="s">
        <v>17</v>
      </c>
      <c r="N242" s="20" t="s">
        <v>16</v>
      </c>
      <c r="O242" s="24" t="s">
        <v>21</v>
      </c>
      <c r="P242" s="21">
        <v>50</v>
      </c>
      <c r="Q242" s="25">
        <v>-62</v>
      </c>
      <c r="R242" s="25">
        <v>-63</v>
      </c>
      <c r="S242" s="21">
        <v>235</v>
      </c>
      <c r="T242" s="21">
        <f>_xlfn.MINIFS(Tbl_ExecAmendData_Stacked[Fund Type Sort],Tbl_ExecAmendData_Stacked[RowID],Tbl_ExecAmendData_Stacked[[#This Row],[RowID]],Tbl_ExecAmendData_Stacked[Visible],1)</f>
        <v>20</v>
      </c>
      <c r="U242" s="21" t="str">
        <f>IF(Tbl_ExecAmendData_Stacked[[#This Row],[Min Of Fund Type Sort]]=Tbl_ExecAmendData_Stacked[[#This Row],[Fund Type Sort]],"YES","NO")</f>
        <v>NO</v>
      </c>
      <c r="V242" s="21">
        <f>1</f>
        <v>1</v>
      </c>
      <c r="W242" s="21">
        <f>SUBTOTAL(109,Tbl_ExecAmendData_Stacked[[#This Row],[Count]])</f>
        <v>1</v>
      </c>
    </row>
    <row r="243" spans="2:23" ht="135" x14ac:dyDescent="0.25">
      <c r="B243" s="20" t="s">
        <v>439</v>
      </c>
      <c r="C243" s="21">
        <v>17</v>
      </c>
      <c r="D243" s="22" t="s">
        <v>446</v>
      </c>
      <c r="E243" s="21">
        <v>8561</v>
      </c>
      <c r="F243" s="21" t="s">
        <v>447</v>
      </c>
      <c r="G243" s="20" t="s">
        <v>348</v>
      </c>
      <c r="H243" s="21" t="s">
        <v>882</v>
      </c>
      <c r="I243" s="23" t="s">
        <v>448</v>
      </c>
      <c r="J243" s="21" t="s">
        <v>449</v>
      </c>
      <c r="K243" s="21">
        <v>193</v>
      </c>
      <c r="L243" s="20" t="s">
        <v>850</v>
      </c>
      <c r="M243" s="22" t="s">
        <v>17</v>
      </c>
      <c r="N243" s="20" t="s">
        <v>742</v>
      </c>
      <c r="O243" s="24" t="s">
        <v>19</v>
      </c>
      <c r="P243" s="21">
        <v>30</v>
      </c>
      <c r="Q243" s="25">
        <v>-66095847</v>
      </c>
      <c r="R243" s="25">
        <v>-76107377</v>
      </c>
      <c r="S243" s="21">
        <v>236</v>
      </c>
      <c r="T243" s="21">
        <f>_xlfn.MINIFS(Tbl_ExecAmendData_Stacked[Fund Type Sort],Tbl_ExecAmendData_Stacked[RowID],Tbl_ExecAmendData_Stacked[[#This Row],[RowID]],Tbl_ExecAmendData_Stacked[Visible],1)</f>
        <v>30</v>
      </c>
      <c r="U243" s="21" t="str">
        <f>IF(Tbl_ExecAmendData_Stacked[[#This Row],[Min Of Fund Type Sort]]=Tbl_ExecAmendData_Stacked[[#This Row],[Fund Type Sort]],"YES","NO")</f>
        <v>YES</v>
      </c>
      <c r="V243" s="21">
        <f>1</f>
        <v>1</v>
      </c>
      <c r="W243" s="21">
        <f>SUBTOTAL(109,Tbl_ExecAmendData_Stacked[[#This Row],[Count]])</f>
        <v>1</v>
      </c>
    </row>
    <row r="244" spans="2:23" ht="120" x14ac:dyDescent="0.25">
      <c r="B244" s="20" t="s">
        <v>439</v>
      </c>
      <c r="C244" s="21">
        <v>17</v>
      </c>
      <c r="D244" s="22" t="s">
        <v>446</v>
      </c>
      <c r="E244" s="21">
        <v>8561</v>
      </c>
      <c r="F244" s="21" t="s">
        <v>447</v>
      </c>
      <c r="G244" s="20" t="s">
        <v>348</v>
      </c>
      <c r="H244" s="21" t="s">
        <v>882</v>
      </c>
      <c r="I244" s="23" t="s">
        <v>448</v>
      </c>
      <c r="J244" s="21" t="s">
        <v>449</v>
      </c>
      <c r="K244" s="21">
        <v>194</v>
      </c>
      <c r="L244" s="20" t="s">
        <v>796</v>
      </c>
      <c r="M244" s="22" t="s">
        <v>28</v>
      </c>
      <c r="N244" s="20" t="s">
        <v>797</v>
      </c>
      <c r="O244" s="24" t="s">
        <v>28</v>
      </c>
      <c r="P244" s="21">
        <v>15</v>
      </c>
      <c r="Q244" s="25">
        <v>0</v>
      </c>
      <c r="R244" s="25">
        <v>0</v>
      </c>
      <c r="S244" s="21">
        <v>237</v>
      </c>
      <c r="T244" s="21">
        <f>_xlfn.MINIFS(Tbl_ExecAmendData_Stacked[Fund Type Sort],Tbl_ExecAmendData_Stacked[RowID],Tbl_ExecAmendData_Stacked[[#This Row],[RowID]],Tbl_ExecAmendData_Stacked[Visible],1)</f>
        <v>15</v>
      </c>
      <c r="U244" s="21" t="str">
        <f>IF(Tbl_ExecAmendData_Stacked[[#This Row],[Min Of Fund Type Sort]]=Tbl_ExecAmendData_Stacked[[#This Row],[Fund Type Sort]],"YES","NO")</f>
        <v>YES</v>
      </c>
      <c r="V244" s="21">
        <f>1</f>
        <v>1</v>
      </c>
      <c r="W244" s="21">
        <f>SUBTOTAL(109,Tbl_ExecAmendData_Stacked[[#This Row],[Count]])</f>
        <v>1</v>
      </c>
    </row>
    <row r="245" spans="2:23" ht="45" x14ac:dyDescent="0.25">
      <c r="B245" s="20" t="s">
        <v>439</v>
      </c>
      <c r="C245" s="21">
        <v>17</v>
      </c>
      <c r="D245" s="22" t="s">
        <v>547</v>
      </c>
      <c r="E245" s="21">
        <v>1941</v>
      </c>
      <c r="F245" s="21" t="s">
        <v>548</v>
      </c>
      <c r="G245" s="20" t="s">
        <v>63</v>
      </c>
      <c r="H245" s="21" t="s">
        <v>882</v>
      </c>
      <c r="I245" s="23" t="s">
        <v>549</v>
      </c>
      <c r="J245" s="21" t="s">
        <v>550</v>
      </c>
      <c r="K245" s="21">
        <v>195</v>
      </c>
      <c r="L245" s="20" t="s">
        <v>527</v>
      </c>
      <c r="M245" s="22" t="s">
        <v>17</v>
      </c>
      <c r="N245" s="20" t="s">
        <v>528</v>
      </c>
      <c r="O245" s="24" t="s">
        <v>18</v>
      </c>
      <c r="P245" s="21">
        <v>20</v>
      </c>
      <c r="Q245" s="25">
        <v>-20363179</v>
      </c>
      <c r="R245" s="25">
        <v>-20363179</v>
      </c>
      <c r="S245" s="21">
        <v>238</v>
      </c>
      <c r="T245" s="21">
        <f>_xlfn.MINIFS(Tbl_ExecAmendData_Stacked[Fund Type Sort],Tbl_ExecAmendData_Stacked[RowID],Tbl_ExecAmendData_Stacked[[#This Row],[RowID]],Tbl_ExecAmendData_Stacked[Visible],1)</f>
        <v>20</v>
      </c>
      <c r="U245" s="21" t="str">
        <f>IF(Tbl_ExecAmendData_Stacked[[#This Row],[Min Of Fund Type Sort]]=Tbl_ExecAmendData_Stacked[[#This Row],[Fund Type Sort]],"YES","NO")</f>
        <v>YES</v>
      </c>
      <c r="V245" s="21">
        <f>1</f>
        <v>1</v>
      </c>
      <c r="W245" s="21">
        <f>SUBTOTAL(109,Tbl_ExecAmendData_Stacked[[#This Row],[Count]])</f>
        <v>1</v>
      </c>
    </row>
    <row r="246" spans="2:23" ht="45" x14ac:dyDescent="0.25">
      <c r="B246" s="20" t="s">
        <v>439</v>
      </c>
      <c r="C246" s="21">
        <v>17</v>
      </c>
      <c r="D246" s="22" t="s">
        <v>547</v>
      </c>
      <c r="E246" s="21">
        <v>1941</v>
      </c>
      <c r="F246" s="21" t="s">
        <v>548</v>
      </c>
      <c r="G246" s="20" t="s">
        <v>63</v>
      </c>
      <c r="H246" s="21" t="s">
        <v>882</v>
      </c>
      <c r="I246" s="23" t="s">
        <v>549</v>
      </c>
      <c r="J246" s="21" t="s">
        <v>550</v>
      </c>
      <c r="K246" s="21">
        <v>195</v>
      </c>
      <c r="L246" s="20" t="s">
        <v>527</v>
      </c>
      <c r="M246" s="22" t="s">
        <v>17</v>
      </c>
      <c r="N246" s="20" t="s">
        <v>16</v>
      </c>
      <c r="O246" s="24" t="s">
        <v>19</v>
      </c>
      <c r="P246" s="21">
        <v>30</v>
      </c>
      <c r="Q246" s="25">
        <v>-29943419</v>
      </c>
      <c r="R246" s="25">
        <v>-29943419</v>
      </c>
      <c r="S246" s="21">
        <v>238</v>
      </c>
      <c r="T246" s="21">
        <f>_xlfn.MINIFS(Tbl_ExecAmendData_Stacked[Fund Type Sort],Tbl_ExecAmendData_Stacked[RowID],Tbl_ExecAmendData_Stacked[[#This Row],[RowID]],Tbl_ExecAmendData_Stacked[Visible],1)</f>
        <v>20</v>
      </c>
      <c r="U246" s="21" t="str">
        <f>IF(Tbl_ExecAmendData_Stacked[[#This Row],[Min Of Fund Type Sort]]=Tbl_ExecAmendData_Stacked[[#This Row],[Fund Type Sort]],"YES","NO")</f>
        <v>NO</v>
      </c>
      <c r="V246" s="21">
        <f>1</f>
        <v>1</v>
      </c>
      <c r="W246" s="21">
        <f>SUBTOTAL(109,Tbl_ExecAmendData_Stacked[[#This Row],[Count]])</f>
        <v>1</v>
      </c>
    </row>
    <row r="247" spans="2:23" ht="45" x14ac:dyDescent="0.25">
      <c r="B247" s="20" t="s">
        <v>439</v>
      </c>
      <c r="C247" s="21">
        <v>17</v>
      </c>
      <c r="D247" s="22" t="s">
        <v>547</v>
      </c>
      <c r="E247" s="21">
        <v>1941</v>
      </c>
      <c r="F247" s="21" t="s">
        <v>548</v>
      </c>
      <c r="G247" s="20" t="s">
        <v>63</v>
      </c>
      <c r="H247" s="21" t="s">
        <v>882</v>
      </c>
      <c r="I247" s="23" t="s">
        <v>549</v>
      </c>
      <c r="J247" s="21" t="s">
        <v>550</v>
      </c>
      <c r="K247" s="21">
        <v>195</v>
      </c>
      <c r="L247" s="20" t="s">
        <v>527</v>
      </c>
      <c r="M247" s="22" t="s">
        <v>17</v>
      </c>
      <c r="N247" s="20" t="s">
        <v>16</v>
      </c>
      <c r="O247" s="24" t="s">
        <v>21</v>
      </c>
      <c r="P247" s="21">
        <v>50</v>
      </c>
      <c r="Q247" s="25">
        <v>-251</v>
      </c>
      <c r="R247" s="25">
        <v>-251</v>
      </c>
      <c r="S247" s="21">
        <v>238</v>
      </c>
      <c r="T247" s="21">
        <f>_xlfn.MINIFS(Tbl_ExecAmendData_Stacked[Fund Type Sort],Tbl_ExecAmendData_Stacked[RowID],Tbl_ExecAmendData_Stacked[[#This Row],[RowID]],Tbl_ExecAmendData_Stacked[Visible],1)</f>
        <v>20</v>
      </c>
      <c r="U247" s="21" t="str">
        <f>IF(Tbl_ExecAmendData_Stacked[[#This Row],[Min Of Fund Type Sort]]=Tbl_ExecAmendData_Stacked[[#This Row],[Fund Type Sort]],"YES","NO")</f>
        <v>NO</v>
      </c>
      <c r="V247" s="21">
        <f>1</f>
        <v>1</v>
      </c>
      <c r="W247" s="21">
        <f>SUBTOTAL(109,Tbl_ExecAmendData_Stacked[[#This Row],[Count]])</f>
        <v>1</v>
      </c>
    </row>
    <row r="248" spans="2:23" ht="45" x14ac:dyDescent="0.25">
      <c r="B248" s="20" t="s">
        <v>439</v>
      </c>
      <c r="C248" s="21">
        <v>17</v>
      </c>
      <c r="D248" s="22" t="s">
        <v>547</v>
      </c>
      <c r="E248" s="21">
        <v>1941</v>
      </c>
      <c r="F248" s="21" t="s">
        <v>548</v>
      </c>
      <c r="G248" s="20" t="s">
        <v>63</v>
      </c>
      <c r="H248" s="21" t="s">
        <v>882</v>
      </c>
      <c r="I248" s="23" t="s">
        <v>551</v>
      </c>
      <c r="J248" s="21" t="s">
        <v>552</v>
      </c>
      <c r="K248" s="21">
        <v>196</v>
      </c>
      <c r="L248" s="20" t="s">
        <v>527</v>
      </c>
      <c r="M248" s="22" t="s">
        <v>17</v>
      </c>
      <c r="N248" s="20" t="s">
        <v>528</v>
      </c>
      <c r="O248" s="24" t="s">
        <v>19</v>
      </c>
      <c r="P248" s="21">
        <v>30</v>
      </c>
      <c r="Q248" s="25">
        <v>-73099266</v>
      </c>
      <c r="R248" s="25">
        <v>-73099266</v>
      </c>
      <c r="S248" s="21">
        <v>239</v>
      </c>
      <c r="T248" s="21">
        <f>_xlfn.MINIFS(Tbl_ExecAmendData_Stacked[Fund Type Sort],Tbl_ExecAmendData_Stacked[RowID],Tbl_ExecAmendData_Stacked[[#This Row],[RowID]],Tbl_ExecAmendData_Stacked[Visible],1)</f>
        <v>30</v>
      </c>
      <c r="U248" s="21" t="str">
        <f>IF(Tbl_ExecAmendData_Stacked[[#This Row],[Min Of Fund Type Sort]]=Tbl_ExecAmendData_Stacked[[#This Row],[Fund Type Sort]],"YES","NO")</f>
        <v>YES</v>
      </c>
      <c r="V248" s="21">
        <f>1</f>
        <v>1</v>
      </c>
      <c r="W248" s="21">
        <f>SUBTOTAL(109,Tbl_ExecAmendData_Stacked[[#This Row],[Count]])</f>
        <v>1</v>
      </c>
    </row>
    <row r="249" spans="2:23" ht="45" x14ac:dyDescent="0.25">
      <c r="B249" s="20" t="s">
        <v>439</v>
      </c>
      <c r="C249" s="21">
        <v>17</v>
      </c>
      <c r="D249" s="22" t="s">
        <v>547</v>
      </c>
      <c r="E249" s="21">
        <v>1941</v>
      </c>
      <c r="F249" s="21" t="s">
        <v>548</v>
      </c>
      <c r="G249" s="20" t="s">
        <v>63</v>
      </c>
      <c r="H249" s="21" t="s">
        <v>882</v>
      </c>
      <c r="I249" s="23" t="s">
        <v>551</v>
      </c>
      <c r="J249" s="21" t="s">
        <v>552</v>
      </c>
      <c r="K249" s="21">
        <v>196</v>
      </c>
      <c r="L249" s="20" t="s">
        <v>527</v>
      </c>
      <c r="M249" s="22" t="s">
        <v>17</v>
      </c>
      <c r="N249" s="20" t="s">
        <v>16</v>
      </c>
      <c r="O249" s="24" t="s">
        <v>21</v>
      </c>
      <c r="P249" s="21">
        <v>50</v>
      </c>
      <c r="Q249" s="25">
        <v>-19</v>
      </c>
      <c r="R249" s="25">
        <v>-19</v>
      </c>
      <c r="S249" s="21">
        <v>239</v>
      </c>
      <c r="T249" s="21">
        <f>_xlfn.MINIFS(Tbl_ExecAmendData_Stacked[Fund Type Sort],Tbl_ExecAmendData_Stacked[RowID],Tbl_ExecAmendData_Stacked[[#This Row],[RowID]],Tbl_ExecAmendData_Stacked[Visible],1)</f>
        <v>30</v>
      </c>
      <c r="U249" s="21" t="str">
        <f>IF(Tbl_ExecAmendData_Stacked[[#This Row],[Min Of Fund Type Sort]]=Tbl_ExecAmendData_Stacked[[#This Row],[Fund Type Sort]],"YES","NO")</f>
        <v>NO</v>
      </c>
      <c r="V249" s="21">
        <f>1</f>
        <v>1</v>
      </c>
      <c r="W249" s="21">
        <f>SUBTOTAL(109,Tbl_ExecAmendData_Stacked[[#This Row],[Count]])</f>
        <v>1</v>
      </c>
    </row>
    <row r="250" spans="2:23" ht="45" x14ac:dyDescent="0.25">
      <c r="B250" s="20" t="s">
        <v>439</v>
      </c>
      <c r="C250" s="21">
        <v>17</v>
      </c>
      <c r="D250" s="22" t="s">
        <v>547</v>
      </c>
      <c r="E250" s="21">
        <v>1941</v>
      </c>
      <c r="F250" s="21" t="s">
        <v>548</v>
      </c>
      <c r="G250" s="20" t="s">
        <v>63</v>
      </c>
      <c r="H250" s="21" t="s">
        <v>882</v>
      </c>
      <c r="I250" s="23" t="s">
        <v>553</v>
      </c>
      <c r="J250" s="21" t="s">
        <v>554</v>
      </c>
      <c r="K250" s="21">
        <v>197</v>
      </c>
      <c r="L250" s="20" t="s">
        <v>527</v>
      </c>
      <c r="M250" s="22" t="s">
        <v>17</v>
      </c>
      <c r="N250" s="20" t="s">
        <v>528</v>
      </c>
      <c r="O250" s="24" t="s">
        <v>18</v>
      </c>
      <c r="P250" s="21">
        <v>20</v>
      </c>
      <c r="Q250" s="25">
        <v>-400298</v>
      </c>
      <c r="R250" s="25">
        <v>-150298</v>
      </c>
      <c r="S250" s="21">
        <v>240</v>
      </c>
      <c r="T250" s="21">
        <f>_xlfn.MINIFS(Tbl_ExecAmendData_Stacked[Fund Type Sort],Tbl_ExecAmendData_Stacked[RowID],Tbl_ExecAmendData_Stacked[[#This Row],[RowID]],Tbl_ExecAmendData_Stacked[Visible],1)</f>
        <v>20</v>
      </c>
      <c r="U250" s="21" t="str">
        <f>IF(Tbl_ExecAmendData_Stacked[[#This Row],[Min Of Fund Type Sort]]=Tbl_ExecAmendData_Stacked[[#This Row],[Fund Type Sort]],"YES","NO")</f>
        <v>YES</v>
      </c>
      <c r="V250" s="21">
        <f>1</f>
        <v>1</v>
      </c>
      <c r="W250" s="21">
        <f>SUBTOTAL(109,Tbl_ExecAmendData_Stacked[[#This Row],[Count]])</f>
        <v>1</v>
      </c>
    </row>
    <row r="251" spans="2:23" ht="45" x14ac:dyDescent="0.25">
      <c r="B251" s="20" t="s">
        <v>439</v>
      </c>
      <c r="C251" s="21">
        <v>17</v>
      </c>
      <c r="D251" s="22" t="s">
        <v>547</v>
      </c>
      <c r="E251" s="21">
        <v>1941</v>
      </c>
      <c r="F251" s="21" t="s">
        <v>548</v>
      </c>
      <c r="G251" s="20" t="s">
        <v>63</v>
      </c>
      <c r="H251" s="21" t="s">
        <v>882</v>
      </c>
      <c r="I251" s="23" t="s">
        <v>553</v>
      </c>
      <c r="J251" s="21" t="s">
        <v>554</v>
      </c>
      <c r="K251" s="21">
        <v>197</v>
      </c>
      <c r="L251" s="20" t="s">
        <v>527</v>
      </c>
      <c r="M251" s="22" t="s">
        <v>17</v>
      </c>
      <c r="N251" s="20" t="s">
        <v>16</v>
      </c>
      <c r="O251" s="24" t="s">
        <v>19</v>
      </c>
      <c r="P251" s="21">
        <v>30</v>
      </c>
      <c r="Q251" s="25">
        <v>-67821753</v>
      </c>
      <c r="R251" s="25">
        <v>-67821753</v>
      </c>
      <c r="S251" s="21">
        <v>240</v>
      </c>
      <c r="T251" s="21">
        <f>_xlfn.MINIFS(Tbl_ExecAmendData_Stacked[Fund Type Sort],Tbl_ExecAmendData_Stacked[RowID],Tbl_ExecAmendData_Stacked[[#This Row],[RowID]],Tbl_ExecAmendData_Stacked[Visible],1)</f>
        <v>20</v>
      </c>
      <c r="U251" s="21" t="str">
        <f>IF(Tbl_ExecAmendData_Stacked[[#This Row],[Min Of Fund Type Sort]]=Tbl_ExecAmendData_Stacked[[#This Row],[Fund Type Sort]],"YES","NO")</f>
        <v>NO</v>
      </c>
      <c r="V251" s="21">
        <f>1</f>
        <v>1</v>
      </c>
      <c r="W251" s="21">
        <f>SUBTOTAL(109,Tbl_ExecAmendData_Stacked[[#This Row],[Count]])</f>
        <v>1</v>
      </c>
    </row>
    <row r="252" spans="2:23" ht="45" x14ac:dyDescent="0.25">
      <c r="B252" s="20" t="s">
        <v>439</v>
      </c>
      <c r="C252" s="21">
        <v>17</v>
      </c>
      <c r="D252" s="22" t="s">
        <v>547</v>
      </c>
      <c r="E252" s="21">
        <v>1941</v>
      </c>
      <c r="F252" s="21" t="s">
        <v>548</v>
      </c>
      <c r="G252" s="20" t="s">
        <v>63</v>
      </c>
      <c r="H252" s="21" t="s">
        <v>882</v>
      </c>
      <c r="I252" s="23" t="s">
        <v>553</v>
      </c>
      <c r="J252" s="21" t="s">
        <v>554</v>
      </c>
      <c r="K252" s="21">
        <v>197</v>
      </c>
      <c r="L252" s="20" t="s">
        <v>527</v>
      </c>
      <c r="M252" s="22" t="s">
        <v>17</v>
      </c>
      <c r="N252" s="20" t="s">
        <v>16</v>
      </c>
      <c r="O252" s="24" t="s">
        <v>21</v>
      </c>
      <c r="P252" s="21">
        <v>50</v>
      </c>
      <c r="Q252" s="25">
        <v>-121</v>
      </c>
      <c r="R252" s="25">
        <v>-121</v>
      </c>
      <c r="S252" s="21">
        <v>240</v>
      </c>
      <c r="T252" s="21">
        <f>_xlfn.MINIFS(Tbl_ExecAmendData_Stacked[Fund Type Sort],Tbl_ExecAmendData_Stacked[RowID],Tbl_ExecAmendData_Stacked[[#This Row],[RowID]],Tbl_ExecAmendData_Stacked[Visible],1)</f>
        <v>20</v>
      </c>
      <c r="U252" s="21" t="str">
        <f>IF(Tbl_ExecAmendData_Stacked[[#This Row],[Min Of Fund Type Sort]]=Tbl_ExecAmendData_Stacked[[#This Row],[Fund Type Sort]],"YES","NO")</f>
        <v>NO</v>
      </c>
      <c r="V252" s="21">
        <f>1</f>
        <v>1</v>
      </c>
      <c r="W252" s="21">
        <f>SUBTOTAL(109,Tbl_ExecAmendData_Stacked[[#This Row],[Count]])</f>
        <v>1</v>
      </c>
    </row>
    <row r="253" spans="2:23" ht="45" x14ac:dyDescent="0.25">
      <c r="B253" s="20" t="s">
        <v>439</v>
      </c>
      <c r="C253" s="21">
        <v>17</v>
      </c>
      <c r="D253" s="22" t="s">
        <v>547</v>
      </c>
      <c r="E253" s="21">
        <v>1941</v>
      </c>
      <c r="F253" s="21" t="s">
        <v>548</v>
      </c>
      <c r="G253" s="20" t="s">
        <v>63</v>
      </c>
      <c r="H253" s="21" t="s">
        <v>882</v>
      </c>
      <c r="I253" s="23" t="s">
        <v>555</v>
      </c>
      <c r="J253" s="21" t="s">
        <v>556</v>
      </c>
      <c r="K253" s="21">
        <v>198</v>
      </c>
      <c r="L253" s="20" t="s">
        <v>527</v>
      </c>
      <c r="M253" s="22" t="s">
        <v>17</v>
      </c>
      <c r="N253" s="20" t="s">
        <v>528</v>
      </c>
      <c r="O253" s="24" t="s">
        <v>18</v>
      </c>
      <c r="P253" s="21">
        <v>20</v>
      </c>
      <c r="Q253" s="25">
        <v>-3628101</v>
      </c>
      <c r="R253" s="25">
        <v>-3128101</v>
      </c>
      <c r="S253" s="21">
        <v>241</v>
      </c>
      <c r="T253" s="21">
        <f>_xlfn.MINIFS(Tbl_ExecAmendData_Stacked[Fund Type Sort],Tbl_ExecAmendData_Stacked[RowID],Tbl_ExecAmendData_Stacked[[#This Row],[RowID]],Tbl_ExecAmendData_Stacked[Visible],1)</f>
        <v>20</v>
      </c>
      <c r="U253" s="21" t="str">
        <f>IF(Tbl_ExecAmendData_Stacked[[#This Row],[Min Of Fund Type Sort]]=Tbl_ExecAmendData_Stacked[[#This Row],[Fund Type Sort]],"YES","NO")</f>
        <v>YES</v>
      </c>
      <c r="V253" s="21">
        <f>1</f>
        <v>1</v>
      </c>
      <c r="W253" s="21">
        <f>SUBTOTAL(109,Tbl_ExecAmendData_Stacked[[#This Row],[Count]])</f>
        <v>1</v>
      </c>
    </row>
    <row r="254" spans="2:23" ht="45" x14ac:dyDescent="0.25">
      <c r="B254" s="20" t="s">
        <v>439</v>
      </c>
      <c r="C254" s="21">
        <v>17</v>
      </c>
      <c r="D254" s="22" t="s">
        <v>547</v>
      </c>
      <c r="E254" s="21">
        <v>1941</v>
      </c>
      <c r="F254" s="21" t="s">
        <v>548</v>
      </c>
      <c r="G254" s="20" t="s">
        <v>63</v>
      </c>
      <c r="H254" s="21" t="s">
        <v>882</v>
      </c>
      <c r="I254" s="23" t="s">
        <v>555</v>
      </c>
      <c r="J254" s="21" t="s">
        <v>556</v>
      </c>
      <c r="K254" s="21">
        <v>198</v>
      </c>
      <c r="L254" s="20" t="s">
        <v>527</v>
      </c>
      <c r="M254" s="22" t="s">
        <v>17</v>
      </c>
      <c r="N254" s="20" t="s">
        <v>16</v>
      </c>
      <c r="O254" s="24" t="s">
        <v>19</v>
      </c>
      <c r="P254" s="21">
        <v>30</v>
      </c>
      <c r="Q254" s="25">
        <v>-58020975</v>
      </c>
      <c r="R254" s="25">
        <v>-52038470</v>
      </c>
      <c r="S254" s="21">
        <v>241</v>
      </c>
      <c r="T254" s="21">
        <f>_xlfn.MINIFS(Tbl_ExecAmendData_Stacked[Fund Type Sort],Tbl_ExecAmendData_Stacked[RowID],Tbl_ExecAmendData_Stacked[[#This Row],[RowID]],Tbl_ExecAmendData_Stacked[Visible],1)</f>
        <v>20</v>
      </c>
      <c r="U254" s="21" t="str">
        <f>IF(Tbl_ExecAmendData_Stacked[[#This Row],[Min Of Fund Type Sort]]=Tbl_ExecAmendData_Stacked[[#This Row],[Fund Type Sort]],"YES","NO")</f>
        <v>NO</v>
      </c>
      <c r="V254" s="21">
        <f>1</f>
        <v>1</v>
      </c>
      <c r="W254" s="21">
        <f>SUBTOTAL(109,Tbl_ExecAmendData_Stacked[[#This Row],[Count]])</f>
        <v>1</v>
      </c>
    </row>
    <row r="255" spans="2:23" ht="45" x14ac:dyDescent="0.25">
      <c r="B255" s="20" t="s">
        <v>439</v>
      </c>
      <c r="C255" s="21">
        <v>17</v>
      </c>
      <c r="D255" s="22" t="s">
        <v>547</v>
      </c>
      <c r="E255" s="21">
        <v>1941</v>
      </c>
      <c r="F255" s="21" t="s">
        <v>548</v>
      </c>
      <c r="G255" s="20" t="s">
        <v>63</v>
      </c>
      <c r="H255" s="21" t="s">
        <v>882</v>
      </c>
      <c r="I255" s="23" t="s">
        <v>555</v>
      </c>
      <c r="J255" s="21" t="s">
        <v>556</v>
      </c>
      <c r="K255" s="21">
        <v>198</v>
      </c>
      <c r="L255" s="20" t="s">
        <v>527</v>
      </c>
      <c r="M255" s="22" t="s">
        <v>17</v>
      </c>
      <c r="N255" s="20" t="s">
        <v>16</v>
      </c>
      <c r="O255" s="24" t="s">
        <v>21</v>
      </c>
      <c r="P255" s="21">
        <v>50</v>
      </c>
      <c r="Q255" s="25">
        <v>-219</v>
      </c>
      <c r="R255" s="25">
        <v>-219</v>
      </c>
      <c r="S255" s="21">
        <v>241</v>
      </c>
      <c r="T255" s="21">
        <f>_xlfn.MINIFS(Tbl_ExecAmendData_Stacked[Fund Type Sort],Tbl_ExecAmendData_Stacked[RowID],Tbl_ExecAmendData_Stacked[[#This Row],[RowID]],Tbl_ExecAmendData_Stacked[Visible],1)</f>
        <v>20</v>
      </c>
      <c r="U255" s="21" t="str">
        <f>IF(Tbl_ExecAmendData_Stacked[[#This Row],[Min Of Fund Type Sort]]=Tbl_ExecAmendData_Stacked[[#This Row],[Fund Type Sort]],"YES","NO")</f>
        <v>NO</v>
      </c>
      <c r="V255" s="21">
        <f>1</f>
        <v>1</v>
      </c>
      <c r="W255" s="21">
        <f>SUBTOTAL(109,Tbl_ExecAmendData_Stacked[[#This Row],[Count]])</f>
        <v>1</v>
      </c>
    </row>
    <row r="256" spans="2:23" ht="45" x14ac:dyDescent="0.25">
      <c r="B256" s="20" t="s">
        <v>439</v>
      </c>
      <c r="C256" s="21">
        <v>17</v>
      </c>
      <c r="D256" s="22" t="s">
        <v>547</v>
      </c>
      <c r="E256" s="21">
        <v>1941</v>
      </c>
      <c r="F256" s="21" t="s">
        <v>548</v>
      </c>
      <c r="G256" s="20" t="s">
        <v>63</v>
      </c>
      <c r="H256" s="21" t="s">
        <v>882</v>
      </c>
      <c r="I256" s="23" t="s">
        <v>557</v>
      </c>
      <c r="J256" s="21" t="s">
        <v>558</v>
      </c>
      <c r="K256" s="21">
        <v>199</v>
      </c>
      <c r="L256" s="20" t="s">
        <v>527</v>
      </c>
      <c r="M256" s="22" t="s">
        <v>17</v>
      </c>
      <c r="N256" s="20" t="s">
        <v>528</v>
      </c>
      <c r="O256" s="24" t="s">
        <v>19</v>
      </c>
      <c r="P256" s="21">
        <v>30</v>
      </c>
      <c r="Q256" s="25">
        <v>-19964863</v>
      </c>
      <c r="R256" s="25">
        <v>-19964863</v>
      </c>
      <c r="S256" s="21">
        <v>242</v>
      </c>
      <c r="T256" s="21">
        <f>_xlfn.MINIFS(Tbl_ExecAmendData_Stacked[Fund Type Sort],Tbl_ExecAmendData_Stacked[RowID],Tbl_ExecAmendData_Stacked[[#This Row],[RowID]],Tbl_ExecAmendData_Stacked[Visible],1)</f>
        <v>30</v>
      </c>
      <c r="U256" s="21" t="str">
        <f>IF(Tbl_ExecAmendData_Stacked[[#This Row],[Min Of Fund Type Sort]]=Tbl_ExecAmendData_Stacked[[#This Row],[Fund Type Sort]],"YES","NO")</f>
        <v>YES</v>
      </c>
      <c r="V256" s="21">
        <f>1</f>
        <v>1</v>
      </c>
      <c r="W256" s="21">
        <f>SUBTOTAL(109,Tbl_ExecAmendData_Stacked[[#This Row],[Count]])</f>
        <v>1</v>
      </c>
    </row>
    <row r="257" spans="2:23" ht="45" x14ac:dyDescent="0.25">
      <c r="B257" s="20" t="s">
        <v>439</v>
      </c>
      <c r="C257" s="21">
        <v>17</v>
      </c>
      <c r="D257" s="22" t="s">
        <v>547</v>
      </c>
      <c r="E257" s="21">
        <v>1941</v>
      </c>
      <c r="F257" s="21" t="s">
        <v>548</v>
      </c>
      <c r="G257" s="20" t="s">
        <v>63</v>
      </c>
      <c r="H257" s="21" t="s">
        <v>882</v>
      </c>
      <c r="I257" s="23" t="s">
        <v>557</v>
      </c>
      <c r="J257" s="21" t="s">
        <v>558</v>
      </c>
      <c r="K257" s="21">
        <v>199</v>
      </c>
      <c r="L257" s="20" t="s">
        <v>527</v>
      </c>
      <c r="M257" s="22" t="s">
        <v>17</v>
      </c>
      <c r="N257" s="20" t="s">
        <v>16</v>
      </c>
      <c r="O257" s="24" t="s">
        <v>21</v>
      </c>
      <c r="P257" s="21">
        <v>50</v>
      </c>
      <c r="Q257" s="25">
        <v>-18</v>
      </c>
      <c r="R257" s="25">
        <v>-18</v>
      </c>
      <c r="S257" s="21">
        <v>242</v>
      </c>
      <c r="T257" s="21">
        <f>_xlfn.MINIFS(Tbl_ExecAmendData_Stacked[Fund Type Sort],Tbl_ExecAmendData_Stacked[RowID],Tbl_ExecAmendData_Stacked[[#This Row],[RowID]],Tbl_ExecAmendData_Stacked[Visible],1)</f>
        <v>30</v>
      </c>
      <c r="U257" s="21" t="str">
        <f>IF(Tbl_ExecAmendData_Stacked[[#This Row],[Min Of Fund Type Sort]]=Tbl_ExecAmendData_Stacked[[#This Row],[Fund Type Sort]],"YES","NO")</f>
        <v>NO</v>
      </c>
      <c r="V257" s="21">
        <f>1</f>
        <v>1</v>
      </c>
      <c r="W257" s="21">
        <f>SUBTOTAL(109,Tbl_ExecAmendData_Stacked[[#This Row],[Count]])</f>
        <v>1</v>
      </c>
    </row>
    <row r="258" spans="2:23" ht="45" x14ac:dyDescent="0.25">
      <c r="B258" s="20" t="s">
        <v>439</v>
      </c>
      <c r="C258" s="21">
        <v>17</v>
      </c>
      <c r="D258" s="22" t="s">
        <v>547</v>
      </c>
      <c r="E258" s="21">
        <v>1941</v>
      </c>
      <c r="F258" s="21" t="s">
        <v>548</v>
      </c>
      <c r="G258" s="20" t="s">
        <v>63</v>
      </c>
      <c r="H258" s="21" t="s">
        <v>882</v>
      </c>
      <c r="I258" s="23" t="s">
        <v>559</v>
      </c>
      <c r="J258" s="21" t="s">
        <v>560</v>
      </c>
      <c r="K258" s="21">
        <v>200</v>
      </c>
      <c r="L258" s="20" t="s">
        <v>527</v>
      </c>
      <c r="M258" s="22" t="s">
        <v>17</v>
      </c>
      <c r="N258" s="20" t="s">
        <v>528</v>
      </c>
      <c r="O258" s="24" t="s">
        <v>18</v>
      </c>
      <c r="P258" s="21">
        <v>20</v>
      </c>
      <c r="Q258" s="25">
        <v>-7165761</v>
      </c>
      <c r="R258" s="25">
        <v>-7165761</v>
      </c>
      <c r="S258" s="21">
        <v>243</v>
      </c>
      <c r="T258" s="21">
        <f>_xlfn.MINIFS(Tbl_ExecAmendData_Stacked[Fund Type Sort],Tbl_ExecAmendData_Stacked[RowID],Tbl_ExecAmendData_Stacked[[#This Row],[RowID]],Tbl_ExecAmendData_Stacked[Visible],1)</f>
        <v>20</v>
      </c>
      <c r="U258" s="21" t="str">
        <f>IF(Tbl_ExecAmendData_Stacked[[#This Row],[Min Of Fund Type Sort]]=Tbl_ExecAmendData_Stacked[[#This Row],[Fund Type Sort]],"YES","NO")</f>
        <v>YES</v>
      </c>
      <c r="V258" s="21">
        <f>1</f>
        <v>1</v>
      </c>
      <c r="W258" s="21">
        <f>SUBTOTAL(109,Tbl_ExecAmendData_Stacked[[#This Row],[Count]])</f>
        <v>1</v>
      </c>
    </row>
    <row r="259" spans="2:23" ht="45" x14ac:dyDescent="0.25">
      <c r="B259" s="20" t="s">
        <v>439</v>
      </c>
      <c r="C259" s="21">
        <v>17</v>
      </c>
      <c r="D259" s="22" t="s">
        <v>547</v>
      </c>
      <c r="E259" s="21">
        <v>1941</v>
      </c>
      <c r="F259" s="21" t="s">
        <v>548</v>
      </c>
      <c r="G259" s="20" t="s">
        <v>63</v>
      </c>
      <c r="H259" s="21" t="s">
        <v>882</v>
      </c>
      <c r="I259" s="23" t="s">
        <v>559</v>
      </c>
      <c r="J259" s="21" t="s">
        <v>560</v>
      </c>
      <c r="K259" s="21">
        <v>200</v>
      </c>
      <c r="L259" s="20" t="s">
        <v>527</v>
      </c>
      <c r="M259" s="22" t="s">
        <v>17</v>
      </c>
      <c r="N259" s="20" t="s">
        <v>16</v>
      </c>
      <c r="O259" s="24" t="s">
        <v>19</v>
      </c>
      <c r="P259" s="21">
        <v>30</v>
      </c>
      <c r="Q259" s="25">
        <v>-162079</v>
      </c>
      <c r="R259" s="25">
        <v>-162079</v>
      </c>
      <c r="S259" s="21">
        <v>243</v>
      </c>
      <c r="T259" s="21">
        <f>_xlfn.MINIFS(Tbl_ExecAmendData_Stacked[Fund Type Sort],Tbl_ExecAmendData_Stacked[RowID],Tbl_ExecAmendData_Stacked[[#This Row],[RowID]],Tbl_ExecAmendData_Stacked[Visible],1)</f>
        <v>20</v>
      </c>
      <c r="U259" s="21" t="str">
        <f>IF(Tbl_ExecAmendData_Stacked[[#This Row],[Min Of Fund Type Sort]]=Tbl_ExecAmendData_Stacked[[#This Row],[Fund Type Sort]],"YES","NO")</f>
        <v>NO</v>
      </c>
      <c r="V259" s="21">
        <f>1</f>
        <v>1</v>
      </c>
      <c r="W259" s="21">
        <f>SUBTOTAL(109,Tbl_ExecAmendData_Stacked[[#This Row],[Count]])</f>
        <v>1</v>
      </c>
    </row>
    <row r="260" spans="2:23" ht="45" x14ac:dyDescent="0.25">
      <c r="B260" s="20" t="s">
        <v>439</v>
      </c>
      <c r="C260" s="21">
        <v>17</v>
      </c>
      <c r="D260" s="22" t="s">
        <v>547</v>
      </c>
      <c r="E260" s="21">
        <v>1941</v>
      </c>
      <c r="F260" s="21" t="s">
        <v>548</v>
      </c>
      <c r="G260" s="20" t="s">
        <v>63</v>
      </c>
      <c r="H260" s="21" t="s">
        <v>882</v>
      </c>
      <c r="I260" s="23" t="s">
        <v>559</v>
      </c>
      <c r="J260" s="21" t="s">
        <v>560</v>
      </c>
      <c r="K260" s="21">
        <v>200</v>
      </c>
      <c r="L260" s="20" t="s">
        <v>527</v>
      </c>
      <c r="M260" s="22" t="s">
        <v>17</v>
      </c>
      <c r="N260" s="20" t="s">
        <v>16</v>
      </c>
      <c r="O260" s="24" t="s">
        <v>21</v>
      </c>
      <c r="P260" s="21">
        <v>50</v>
      </c>
      <c r="Q260" s="25">
        <v>-92</v>
      </c>
      <c r="R260" s="25">
        <v>-92</v>
      </c>
      <c r="S260" s="21">
        <v>243</v>
      </c>
      <c r="T260" s="21">
        <f>_xlfn.MINIFS(Tbl_ExecAmendData_Stacked[Fund Type Sort],Tbl_ExecAmendData_Stacked[RowID],Tbl_ExecAmendData_Stacked[[#This Row],[RowID]],Tbl_ExecAmendData_Stacked[Visible],1)</f>
        <v>20</v>
      </c>
      <c r="U260" s="21" t="str">
        <f>IF(Tbl_ExecAmendData_Stacked[[#This Row],[Min Of Fund Type Sort]]=Tbl_ExecAmendData_Stacked[[#This Row],[Fund Type Sort]],"YES","NO")</f>
        <v>NO</v>
      </c>
      <c r="V260" s="21">
        <f>1</f>
        <v>1</v>
      </c>
      <c r="W260" s="21">
        <f>SUBTOTAL(109,Tbl_ExecAmendData_Stacked[[#This Row],[Count]])</f>
        <v>1</v>
      </c>
    </row>
    <row r="261" spans="2:23" ht="45" x14ac:dyDescent="0.25">
      <c r="B261" s="20" t="s">
        <v>60</v>
      </c>
      <c r="C261" s="21">
        <v>4</v>
      </c>
      <c r="D261" s="22" t="s">
        <v>61</v>
      </c>
      <c r="E261" s="21">
        <v>194</v>
      </c>
      <c r="F261" s="21" t="s">
        <v>62</v>
      </c>
      <c r="G261" s="20" t="s">
        <v>63</v>
      </c>
      <c r="H261" s="21" t="s">
        <v>883</v>
      </c>
      <c r="I261" s="23" t="s">
        <v>576</v>
      </c>
      <c r="J261" s="21" t="s">
        <v>577</v>
      </c>
      <c r="K261" s="21">
        <v>201</v>
      </c>
      <c r="L261" s="20" t="s">
        <v>450</v>
      </c>
      <c r="M261" s="22" t="s">
        <v>17</v>
      </c>
      <c r="N261" s="20" t="s">
        <v>614</v>
      </c>
      <c r="O261" s="24" t="s">
        <v>18</v>
      </c>
      <c r="P261" s="21">
        <v>20</v>
      </c>
      <c r="Q261" s="25">
        <v>35000000</v>
      </c>
      <c r="R261" s="25">
        <v>0</v>
      </c>
      <c r="S261" s="21">
        <v>245</v>
      </c>
      <c r="T261" s="21">
        <f>_xlfn.MINIFS(Tbl_ExecAmendData_Stacked[Fund Type Sort],Tbl_ExecAmendData_Stacked[RowID],Tbl_ExecAmendData_Stacked[[#This Row],[RowID]],Tbl_ExecAmendData_Stacked[Visible],1)</f>
        <v>20</v>
      </c>
      <c r="U261" s="21" t="str">
        <f>IF(Tbl_ExecAmendData_Stacked[[#This Row],[Min Of Fund Type Sort]]=Tbl_ExecAmendData_Stacked[[#This Row],[Fund Type Sort]],"YES","NO")</f>
        <v>YES</v>
      </c>
      <c r="V261" s="21">
        <f>1</f>
        <v>1</v>
      </c>
      <c r="W261" s="21">
        <f>SUBTOTAL(109,Tbl_ExecAmendData_Stacked[[#This Row],[Count]])</f>
        <v>1</v>
      </c>
    </row>
    <row r="262" spans="2:23" ht="285" x14ac:dyDescent="0.25">
      <c r="B262" s="20" t="s">
        <v>60</v>
      </c>
      <c r="C262" s="21">
        <v>4</v>
      </c>
      <c r="D262" s="22" t="s">
        <v>61</v>
      </c>
      <c r="E262" s="21">
        <v>194</v>
      </c>
      <c r="F262" s="21" t="s">
        <v>62</v>
      </c>
      <c r="G262" s="20" t="s">
        <v>63</v>
      </c>
      <c r="H262" s="21" t="s">
        <v>883</v>
      </c>
      <c r="I262" s="23" t="s">
        <v>451</v>
      </c>
      <c r="J262" s="21" t="s">
        <v>452</v>
      </c>
      <c r="K262" s="21">
        <v>202</v>
      </c>
      <c r="L262" s="20" t="s">
        <v>743</v>
      </c>
      <c r="M262" s="22" t="s">
        <v>28</v>
      </c>
      <c r="N262" s="20" t="s">
        <v>744</v>
      </c>
      <c r="O262" s="24" t="s">
        <v>28</v>
      </c>
      <c r="P262" s="21">
        <v>15</v>
      </c>
      <c r="Q262" s="25">
        <v>0</v>
      </c>
      <c r="R262" s="25">
        <v>0</v>
      </c>
      <c r="S262" s="21">
        <v>246</v>
      </c>
      <c r="T262" s="21">
        <f>_xlfn.MINIFS(Tbl_ExecAmendData_Stacked[Fund Type Sort],Tbl_ExecAmendData_Stacked[RowID],Tbl_ExecAmendData_Stacked[[#This Row],[RowID]],Tbl_ExecAmendData_Stacked[Visible],1)</f>
        <v>15</v>
      </c>
      <c r="U262" s="21" t="str">
        <f>IF(Tbl_ExecAmendData_Stacked[[#This Row],[Min Of Fund Type Sort]]=Tbl_ExecAmendData_Stacked[[#This Row],[Fund Type Sort]],"YES","NO")</f>
        <v>YES</v>
      </c>
      <c r="V262" s="21">
        <f>1</f>
        <v>1</v>
      </c>
      <c r="W262" s="21">
        <f>SUBTOTAL(109,Tbl_ExecAmendData_Stacked[[#This Row],[Count]])</f>
        <v>1</v>
      </c>
    </row>
    <row r="263" spans="2:23" ht="75" x14ac:dyDescent="0.25">
      <c r="B263" s="20" t="s">
        <v>60</v>
      </c>
      <c r="C263" s="21">
        <v>4</v>
      </c>
      <c r="D263" s="22" t="s">
        <v>61</v>
      </c>
      <c r="E263" s="21">
        <v>194</v>
      </c>
      <c r="F263" s="21" t="s">
        <v>62</v>
      </c>
      <c r="G263" s="20" t="s">
        <v>63</v>
      </c>
      <c r="H263" s="21" t="s">
        <v>883</v>
      </c>
      <c r="I263" s="23" t="s">
        <v>600</v>
      </c>
      <c r="J263" s="21" t="s">
        <v>601</v>
      </c>
      <c r="K263" s="21">
        <v>203</v>
      </c>
      <c r="L263" s="20" t="s">
        <v>615</v>
      </c>
      <c r="M263" s="22" t="s">
        <v>28</v>
      </c>
      <c r="N263" s="20" t="s">
        <v>745</v>
      </c>
      <c r="O263" s="24" t="s">
        <v>28</v>
      </c>
      <c r="P263" s="21">
        <v>15</v>
      </c>
      <c r="Q263" s="25">
        <v>0</v>
      </c>
      <c r="R263" s="25">
        <v>0</v>
      </c>
      <c r="S263" s="21">
        <v>247</v>
      </c>
      <c r="T263" s="21">
        <f>_xlfn.MINIFS(Tbl_ExecAmendData_Stacked[Fund Type Sort],Tbl_ExecAmendData_Stacked[RowID],Tbl_ExecAmendData_Stacked[[#This Row],[RowID]],Tbl_ExecAmendData_Stacked[Visible],1)</f>
        <v>15</v>
      </c>
      <c r="U263" s="21" t="str">
        <f>IF(Tbl_ExecAmendData_Stacked[[#This Row],[Min Of Fund Type Sort]]=Tbl_ExecAmendData_Stacked[[#This Row],[Fund Type Sort]],"YES","NO")</f>
        <v>YES</v>
      </c>
      <c r="V263" s="21">
        <f>1</f>
        <v>1</v>
      </c>
      <c r="W263" s="21">
        <f>SUBTOTAL(109,Tbl_ExecAmendData_Stacked[[#This Row],[Count]])</f>
        <v>1</v>
      </c>
    </row>
    <row r="264" spans="2:23" ht="45" x14ac:dyDescent="0.25">
      <c r="B264" s="20" t="s">
        <v>107</v>
      </c>
      <c r="C264" s="21">
        <v>7</v>
      </c>
      <c r="D264" s="22" t="s">
        <v>493</v>
      </c>
      <c r="E264" s="21">
        <v>268</v>
      </c>
      <c r="F264" s="21" t="s">
        <v>494</v>
      </c>
      <c r="G264" s="20" t="s">
        <v>495</v>
      </c>
      <c r="H264" s="21" t="s">
        <v>883</v>
      </c>
      <c r="I264" s="23" t="s">
        <v>496</v>
      </c>
      <c r="J264" s="21" t="s">
        <v>497</v>
      </c>
      <c r="K264" s="21">
        <v>204</v>
      </c>
      <c r="L264" s="20" t="s">
        <v>746</v>
      </c>
      <c r="M264" s="22" t="s">
        <v>17</v>
      </c>
      <c r="N264" s="20" t="s">
        <v>878</v>
      </c>
      <c r="O264" s="24" t="s">
        <v>18</v>
      </c>
      <c r="P264" s="21">
        <v>20</v>
      </c>
      <c r="Q264" s="25">
        <v>-5837768</v>
      </c>
      <c r="R264" s="25">
        <v>0</v>
      </c>
      <c r="S264" s="21">
        <v>248</v>
      </c>
      <c r="T264" s="21">
        <f>_xlfn.MINIFS(Tbl_ExecAmendData_Stacked[Fund Type Sort],Tbl_ExecAmendData_Stacked[RowID],Tbl_ExecAmendData_Stacked[[#This Row],[RowID]],Tbl_ExecAmendData_Stacked[Visible],1)</f>
        <v>20</v>
      </c>
      <c r="U264" s="21" t="str">
        <f>IF(Tbl_ExecAmendData_Stacked[[#This Row],[Min Of Fund Type Sort]]=Tbl_ExecAmendData_Stacked[[#This Row],[Fund Type Sort]],"YES","NO")</f>
        <v>YES</v>
      </c>
      <c r="V264" s="21">
        <f>1</f>
        <v>1</v>
      </c>
      <c r="W264" s="21">
        <f>SUBTOTAL(109,Tbl_ExecAmendData_Stacked[[#This Row],[Count]])</f>
        <v>1</v>
      </c>
    </row>
    <row r="265" spans="2:23" ht="45" x14ac:dyDescent="0.25">
      <c r="B265" s="20" t="s">
        <v>107</v>
      </c>
      <c r="C265" s="21">
        <v>7</v>
      </c>
      <c r="D265" s="22" t="s">
        <v>186</v>
      </c>
      <c r="E265" s="21">
        <v>213</v>
      </c>
      <c r="F265" s="21" t="s">
        <v>187</v>
      </c>
      <c r="G265" s="20" t="s">
        <v>188</v>
      </c>
      <c r="H265" s="21" t="s">
        <v>883</v>
      </c>
      <c r="I265" s="23" t="s">
        <v>453</v>
      </c>
      <c r="J265" s="21" t="s">
        <v>454</v>
      </c>
      <c r="K265" s="21">
        <v>205</v>
      </c>
      <c r="L265" s="20" t="s">
        <v>747</v>
      </c>
      <c r="M265" s="22" t="s">
        <v>17</v>
      </c>
      <c r="N265" s="20" t="s">
        <v>748</v>
      </c>
      <c r="O265" s="24" t="s">
        <v>18</v>
      </c>
      <c r="P265" s="21">
        <v>20</v>
      </c>
      <c r="Q265" s="25">
        <v>-14064327</v>
      </c>
      <c r="R265" s="25">
        <v>0</v>
      </c>
      <c r="S265" s="21">
        <v>249</v>
      </c>
      <c r="T265" s="21">
        <f>_xlfn.MINIFS(Tbl_ExecAmendData_Stacked[Fund Type Sort],Tbl_ExecAmendData_Stacked[RowID],Tbl_ExecAmendData_Stacked[[#This Row],[RowID]],Tbl_ExecAmendData_Stacked[Visible],1)</f>
        <v>20</v>
      </c>
      <c r="U265" s="21" t="str">
        <f>IF(Tbl_ExecAmendData_Stacked[[#This Row],[Min Of Fund Type Sort]]=Tbl_ExecAmendData_Stacked[[#This Row],[Fund Type Sort]],"YES","NO")</f>
        <v>YES</v>
      </c>
      <c r="V265" s="21">
        <f>1</f>
        <v>1</v>
      </c>
      <c r="W265" s="21">
        <f>SUBTOTAL(109,Tbl_ExecAmendData_Stacked[[#This Row],[Count]])</f>
        <v>1</v>
      </c>
    </row>
    <row r="266" spans="2:23" ht="30" x14ac:dyDescent="0.25">
      <c r="B266" s="20" t="s">
        <v>107</v>
      </c>
      <c r="C266" s="21">
        <v>7</v>
      </c>
      <c r="D266" s="22" t="s">
        <v>186</v>
      </c>
      <c r="E266" s="21">
        <v>213</v>
      </c>
      <c r="F266" s="21" t="s">
        <v>187</v>
      </c>
      <c r="G266" s="20" t="s">
        <v>188</v>
      </c>
      <c r="H266" s="21" t="s">
        <v>883</v>
      </c>
      <c r="I266" s="23" t="s">
        <v>453</v>
      </c>
      <c r="J266" s="21" t="s">
        <v>454</v>
      </c>
      <c r="K266" s="21">
        <v>205</v>
      </c>
      <c r="L266" s="20" t="s">
        <v>747</v>
      </c>
      <c r="M266" s="22" t="s">
        <v>17</v>
      </c>
      <c r="N266" s="20" t="s">
        <v>16</v>
      </c>
      <c r="O266" s="24" t="s">
        <v>20</v>
      </c>
      <c r="P266" s="21">
        <v>40</v>
      </c>
      <c r="Q266" s="25">
        <v>14064327</v>
      </c>
      <c r="R266" s="25">
        <v>0</v>
      </c>
      <c r="S266" s="21">
        <v>249</v>
      </c>
      <c r="T266" s="21">
        <f>_xlfn.MINIFS(Tbl_ExecAmendData_Stacked[Fund Type Sort],Tbl_ExecAmendData_Stacked[RowID],Tbl_ExecAmendData_Stacked[[#This Row],[RowID]],Tbl_ExecAmendData_Stacked[Visible],1)</f>
        <v>20</v>
      </c>
      <c r="U266" s="21" t="str">
        <f>IF(Tbl_ExecAmendData_Stacked[[#This Row],[Min Of Fund Type Sort]]=Tbl_ExecAmendData_Stacked[[#This Row],[Fund Type Sort]],"YES","NO")</f>
        <v>NO</v>
      </c>
      <c r="V266" s="21">
        <f>1</f>
        <v>1</v>
      </c>
      <c r="W266" s="21">
        <f>SUBTOTAL(109,Tbl_ExecAmendData_Stacked[[#This Row],[Count]])</f>
        <v>1</v>
      </c>
    </row>
    <row r="267" spans="2:23" ht="60" x14ac:dyDescent="0.25">
      <c r="B267" s="20" t="s">
        <v>107</v>
      </c>
      <c r="C267" s="21">
        <v>7</v>
      </c>
      <c r="D267" s="22" t="s">
        <v>256</v>
      </c>
      <c r="E267" s="21">
        <v>212</v>
      </c>
      <c r="F267" s="21" t="s">
        <v>257</v>
      </c>
      <c r="G267" s="20" t="s">
        <v>258</v>
      </c>
      <c r="H267" s="21" t="s">
        <v>883</v>
      </c>
      <c r="I267" s="23" t="s">
        <v>487</v>
      </c>
      <c r="J267" s="21" t="s">
        <v>488</v>
      </c>
      <c r="K267" s="21">
        <v>206</v>
      </c>
      <c r="L267" s="20" t="s">
        <v>798</v>
      </c>
      <c r="M267" s="22" t="s">
        <v>17</v>
      </c>
      <c r="N267" s="20" t="s">
        <v>879</v>
      </c>
      <c r="O267" s="24" t="s">
        <v>18</v>
      </c>
      <c r="P267" s="21">
        <v>20</v>
      </c>
      <c r="Q267" s="25">
        <v>-15000000</v>
      </c>
      <c r="R267" s="25">
        <v>0</v>
      </c>
      <c r="S267" s="21">
        <v>252</v>
      </c>
      <c r="T267" s="21">
        <f>_xlfn.MINIFS(Tbl_ExecAmendData_Stacked[Fund Type Sort],Tbl_ExecAmendData_Stacked[RowID],Tbl_ExecAmendData_Stacked[[#This Row],[RowID]],Tbl_ExecAmendData_Stacked[Visible],1)</f>
        <v>20</v>
      </c>
      <c r="U267" s="21" t="str">
        <f>IF(Tbl_ExecAmendData_Stacked[[#This Row],[Min Of Fund Type Sort]]=Tbl_ExecAmendData_Stacked[[#This Row],[Fund Type Sort]],"YES","NO")</f>
        <v>YES</v>
      </c>
      <c r="V267" s="21">
        <f>1</f>
        <v>1</v>
      </c>
      <c r="W267" s="21">
        <f>SUBTOTAL(109,Tbl_ExecAmendData_Stacked[[#This Row],[Count]])</f>
        <v>1</v>
      </c>
    </row>
    <row r="268" spans="2:23" ht="45" x14ac:dyDescent="0.25">
      <c r="B268" s="20" t="s">
        <v>107</v>
      </c>
      <c r="C268" s="21">
        <v>7</v>
      </c>
      <c r="D268" s="22" t="s">
        <v>256</v>
      </c>
      <c r="E268" s="21">
        <v>212</v>
      </c>
      <c r="F268" s="21" t="s">
        <v>257</v>
      </c>
      <c r="G268" s="20" t="s">
        <v>258</v>
      </c>
      <c r="H268" s="21" t="s">
        <v>883</v>
      </c>
      <c r="I268" s="23" t="s">
        <v>487</v>
      </c>
      <c r="J268" s="21" t="s">
        <v>488</v>
      </c>
      <c r="K268" s="21">
        <v>206</v>
      </c>
      <c r="L268" s="20" t="s">
        <v>798</v>
      </c>
      <c r="M268" s="22" t="s">
        <v>17</v>
      </c>
      <c r="N268" s="20" t="s">
        <v>16</v>
      </c>
      <c r="O268" s="24" t="s">
        <v>20</v>
      </c>
      <c r="P268" s="21">
        <v>40</v>
      </c>
      <c r="Q268" s="25">
        <v>15000000</v>
      </c>
      <c r="R268" s="25">
        <v>0</v>
      </c>
      <c r="S268" s="21">
        <v>252</v>
      </c>
      <c r="T268" s="21">
        <f>_xlfn.MINIFS(Tbl_ExecAmendData_Stacked[Fund Type Sort],Tbl_ExecAmendData_Stacked[RowID],Tbl_ExecAmendData_Stacked[[#This Row],[RowID]],Tbl_ExecAmendData_Stacked[Visible],1)</f>
        <v>20</v>
      </c>
      <c r="U268" s="21" t="str">
        <f>IF(Tbl_ExecAmendData_Stacked[[#This Row],[Min Of Fund Type Sort]]=Tbl_ExecAmendData_Stacked[[#This Row],[Fund Type Sort]],"YES","NO")</f>
        <v>NO</v>
      </c>
      <c r="V268" s="21">
        <f>1</f>
        <v>1</v>
      </c>
      <c r="W268" s="21">
        <f>SUBTOTAL(109,Tbl_ExecAmendData_Stacked[[#This Row],[Count]])</f>
        <v>1</v>
      </c>
    </row>
    <row r="269" spans="2:23" ht="90" x14ac:dyDescent="0.25">
      <c r="B269" s="20" t="s">
        <v>277</v>
      </c>
      <c r="C269" s="21">
        <v>9</v>
      </c>
      <c r="D269" s="22" t="s">
        <v>314</v>
      </c>
      <c r="E269" s="21">
        <v>720</v>
      </c>
      <c r="F269" s="21" t="s">
        <v>315</v>
      </c>
      <c r="G269" s="20" t="s">
        <v>316</v>
      </c>
      <c r="H269" s="21" t="s">
        <v>883</v>
      </c>
      <c r="I269" s="23" t="s">
        <v>455</v>
      </c>
      <c r="J269" s="21" t="s">
        <v>456</v>
      </c>
      <c r="K269" s="21">
        <v>207</v>
      </c>
      <c r="L269" s="20" t="s">
        <v>851</v>
      </c>
      <c r="M269" s="22" t="s">
        <v>17</v>
      </c>
      <c r="N269" s="20" t="s">
        <v>749</v>
      </c>
      <c r="O269" s="24" t="s">
        <v>18</v>
      </c>
      <c r="P269" s="21">
        <v>20</v>
      </c>
      <c r="Q269" s="25">
        <v>-20000000</v>
      </c>
      <c r="R269" s="25">
        <v>0</v>
      </c>
      <c r="S269" s="21">
        <v>253</v>
      </c>
      <c r="T269" s="21">
        <f>_xlfn.MINIFS(Tbl_ExecAmendData_Stacked[Fund Type Sort],Tbl_ExecAmendData_Stacked[RowID],Tbl_ExecAmendData_Stacked[[#This Row],[RowID]],Tbl_ExecAmendData_Stacked[Visible],1)</f>
        <v>20</v>
      </c>
      <c r="U269" s="21" t="str">
        <f>IF(Tbl_ExecAmendData_Stacked[[#This Row],[Min Of Fund Type Sort]]=Tbl_ExecAmendData_Stacked[[#This Row],[Fund Type Sort]],"YES","NO")</f>
        <v>YES</v>
      </c>
      <c r="V269" s="21">
        <f>1</f>
        <v>1</v>
      </c>
      <c r="W269" s="21">
        <f>SUBTOTAL(109,Tbl_ExecAmendData_Stacked[[#This Row],[Count]])</f>
        <v>1</v>
      </c>
    </row>
    <row r="270" spans="2:23" ht="90" x14ac:dyDescent="0.25">
      <c r="B270" s="20" t="s">
        <v>277</v>
      </c>
      <c r="C270" s="21">
        <v>9</v>
      </c>
      <c r="D270" s="22" t="s">
        <v>314</v>
      </c>
      <c r="E270" s="21">
        <v>720</v>
      </c>
      <c r="F270" s="21" t="s">
        <v>315</v>
      </c>
      <c r="G270" s="20" t="s">
        <v>316</v>
      </c>
      <c r="H270" s="21" t="s">
        <v>883</v>
      </c>
      <c r="I270" s="23" t="s">
        <v>455</v>
      </c>
      <c r="J270" s="21" t="s">
        <v>456</v>
      </c>
      <c r="K270" s="21">
        <v>207</v>
      </c>
      <c r="L270" s="20" t="s">
        <v>851</v>
      </c>
      <c r="M270" s="22" t="s">
        <v>17</v>
      </c>
      <c r="N270" s="20" t="s">
        <v>16</v>
      </c>
      <c r="O270" s="24" t="s">
        <v>20</v>
      </c>
      <c r="P270" s="21">
        <v>40</v>
      </c>
      <c r="Q270" s="25">
        <v>20000000</v>
      </c>
      <c r="R270" s="25">
        <v>0</v>
      </c>
      <c r="S270" s="21">
        <v>253</v>
      </c>
      <c r="T270" s="21">
        <f>_xlfn.MINIFS(Tbl_ExecAmendData_Stacked[Fund Type Sort],Tbl_ExecAmendData_Stacked[RowID],Tbl_ExecAmendData_Stacked[[#This Row],[RowID]],Tbl_ExecAmendData_Stacked[Visible],1)</f>
        <v>20</v>
      </c>
      <c r="U270" s="21" t="str">
        <f>IF(Tbl_ExecAmendData_Stacked[[#This Row],[Min Of Fund Type Sort]]=Tbl_ExecAmendData_Stacked[[#This Row],[Fund Type Sort]],"YES","NO")</f>
        <v>NO</v>
      </c>
      <c r="V270" s="21">
        <f>1</f>
        <v>1</v>
      </c>
      <c r="W270" s="21">
        <f>SUBTOTAL(109,Tbl_ExecAmendData_Stacked[[#This Row],[Count]])</f>
        <v>1</v>
      </c>
    </row>
    <row r="271" spans="2:23" ht="45" x14ac:dyDescent="0.25">
      <c r="B271" s="20" t="s">
        <v>351</v>
      </c>
      <c r="C271" s="21">
        <v>11</v>
      </c>
      <c r="D271" s="22" t="s">
        <v>357</v>
      </c>
      <c r="E271" s="21">
        <v>199</v>
      </c>
      <c r="F271" s="21" t="s">
        <v>358</v>
      </c>
      <c r="G271" s="20" t="s">
        <v>359</v>
      </c>
      <c r="H271" s="21" t="s">
        <v>883</v>
      </c>
      <c r="I271" s="23" t="s">
        <v>457</v>
      </c>
      <c r="J271" s="21" t="s">
        <v>458</v>
      </c>
      <c r="K271" s="21">
        <v>208</v>
      </c>
      <c r="L271" s="20" t="s">
        <v>799</v>
      </c>
      <c r="M271" s="22" t="s">
        <v>17</v>
      </c>
      <c r="N271" s="20" t="s">
        <v>815</v>
      </c>
      <c r="O271" s="24" t="s">
        <v>18</v>
      </c>
      <c r="P271" s="21">
        <v>20</v>
      </c>
      <c r="Q271" s="25">
        <v>-3000000</v>
      </c>
      <c r="R271" s="25">
        <v>0</v>
      </c>
      <c r="S271" s="21">
        <v>254</v>
      </c>
      <c r="T271" s="21">
        <f>_xlfn.MINIFS(Tbl_ExecAmendData_Stacked[Fund Type Sort],Tbl_ExecAmendData_Stacked[RowID],Tbl_ExecAmendData_Stacked[[#This Row],[RowID]],Tbl_ExecAmendData_Stacked[Visible],1)</f>
        <v>20</v>
      </c>
      <c r="U271" s="21" t="str">
        <f>IF(Tbl_ExecAmendData_Stacked[[#This Row],[Min Of Fund Type Sort]]=Tbl_ExecAmendData_Stacked[[#This Row],[Fund Type Sort]],"YES","NO")</f>
        <v>YES</v>
      </c>
      <c r="V271" s="21">
        <f>1</f>
        <v>1</v>
      </c>
      <c r="W271" s="21">
        <f>SUBTOTAL(109,Tbl_ExecAmendData_Stacked[[#This Row],[Count]])</f>
        <v>1</v>
      </c>
    </row>
    <row r="272" spans="2:23" ht="45" x14ac:dyDescent="0.25">
      <c r="B272" s="20" t="s">
        <v>351</v>
      </c>
      <c r="C272" s="21">
        <v>11</v>
      </c>
      <c r="D272" s="22" t="s">
        <v>357</v>
      </c>
      <c r="E272" s="21">
        <v>199</v>
      </c>
      <c r="F272" s="21" t="s">
        <v>358</v>
      </c>
      <c r="G272" s="20" t="s">
        <v>359</v>
      </c>
      <c r="H272" s="21" t="s">
        <v>883</v>
      </c>
      <c r="I272" s="23" t="s">
        <v>457</v>
      </c>
      <c r="J272" s="21" t="s">
        <v>458</v>
      </c>
      <c r="K272" s="21">
        <v>208</v>
      </c>
      <c r="L272" s="20" t="s">
        <v>799</v>
      </c>
      <c r="M272" s="22" t="s">
        <v>17</v>
      </c>
      <c r="N272" s="20" t="s">
        <v>16</v>
      </c>
      <c r="O272" s="24" t="s">
        <v>20</v>
      </c>
      <c r="P272" s="21">
        <v>40</v>
      </c>
      <c r="Q272" s="25">
        <v>3000000</v>
      </c>
      <c r="R272" s="25">
        <v>0</v>
      </c>
      <c r="S272" s="21">
        <v>254</v>
      </c>
      <c r="T272" s="21">
        <f>_xlfn.MINIFS(Tbl_ExecAmendData_Stacked[Fund Type Sort],Tbl_ExecAmendData_Stacked[RowID],Tbl_ExecAmendData_Stacked[[#This Row],[RowID]],Tbl_ExecAmendData_Stacked[Visible],1)</f>
        <v>20</v>
      </c>
      <c r="U272" s="21" t="str">
        <f>IF(Tbl_ExecAmendData_Stacked[[#This Row],[Min Of Fund Type Sort]]=Tbl_ExecAmendData_Stacked[[#This Row],[Fund Type Sort]],"YES","NO")</f>
        <v>NO</v>
      </c>
      <c r="V272" s="21">
        <f>1</f>
        <v>1</v>
      </c>
      <c r="W272" s="21">
        <f>SUBTOTAL(109,Tbl_ExecAmendData_Stacked[[#This Row],[Count]])</f>
        <v>1</v>
      </c>
    </row>
    <row r="273" spans="2:23" ht="45" x14ac:dyDescent="0.25">
      <c r="B273" s="20" t="s">
        <v>351</v>
      </c>
      <c r="C273" s="21">
        <v>11</v>
      </c>
      <c r="D273" s="22" t="s">
        <v>357</v>
      </c>
      <c r="E273" s="21">
        <v>199</v>
      </c>
      <c r="F273" s="21" t="s">
        <v>358</v>
      </c>
      <c r="G273" s="20" t="s">
        <v>359</v>
      </c>
      <c r="H273" s="21" t="s">
        <v>883</v>
      </c>
      <c r="I273" s="23" t="s">
        <v>578</v>
      </c>
      <c r="J273" s="21" t="s">
        <v>579</v>
      </c>
      <c r="K273" s="21">
        <v>209</v>
      </c>
      <c r="L273" s="20" t="s">
        <v>800</v>
      </c>
      <c r="M273" s="22" t="s">
        <v>17</v>
      </c>
      <c r="N273" s="20" t="s">
        <v>801</v>
      </c>
      <c r="O273" s="24" t="s">
        <v>20</v>
      </c>
      <c r="P273" s="21">
        <v>40</v>
      </c>
      <c r="Q273" s="25">
        <v>1600000</v>
      </c>
      <c r="R273" s="25">
        <v>0</v>
      </c>
      <c r="S273" s="21">
        <v>255</v>
      </c>
      <c r="T273" s="21">
        <f>_xlfn.MINIFS(Tbl_ExecAmendData_Stacked[Fund Type Sort],Tbl_ExecAmendData_Stacked[RowID],Tbl_ExecAmendData_Stacked[[#This Row],[RowID]],Tbl_ExecAmendData_Stacked[Visible],1)</f>
        <v>40</v>
      </c>
      <c r="U273" s="21" t="str">
        <f>IF(Tbl_ExecAmendData_Stacked[[#This Row],[Min Of Fund Type Sort]]=Tbl_ExecAmendData_Stacked[[#This Row],[Fund Type Sort]],"YES","NO")</f>
        <v>YES</v>
      </c>
      <c r="V273" s="21">
        <f>1</f>
        <v>1</v>
      </c>
      <c r="W273" s="21">
        <f>SUBTOTAL(109,Tbl_ExecAmendData_Stacked[[#This Row],[Count]])</f>
        <v>1</v>
      </c>
    </row>
    <row r="274" spans="2:23" ht="45" x14ac:dyDescent="0.25">
      <c r="B274" s="20" t="s">
        <v>351</v>
      </c>
      <c r="C274" s="21">
        <v>11</v>
      </c>
      <c r="D274" s="22" t="s">
        <v>357</v>
      </c>
      <c r="E274" s="21">
        <v>199</v>
      </c>
      <c r="F274" s="21" t="s">
        <v>358</v>
      </c>
      <c r="G274" s="20" t="s">
        <v>359</v>
      </c>
      <c r="H274" s="21" t="s">
        <v>883</v>
      </c>
      <c r="I274" s="23" t="s">
        <v>459</v>
      </c>
      <c r="J274" s="21" t="s">
        <v>460</v>
      </c>
      <c r="K274" s="21">
        <v>210</v>
      </c>
      <c r="L274" s="20" t="s">
        <v>802</v>
      </c>
      <c r="M274" s="22" t="s">
        <v>17</v>
      </c>
      <c r="N274" s="20" t="s">
        <v>816</v>
      </c>
      <c r="O274" s="24" t="s">
        <v>18</v>
      </c>
      <c r="P274" s="21">
        <v>20</v>
      </c>
      <c r="Q274" s="25">
        <v>-750000</v>
      </c>
      <c r="R274" s="25">
        <v>0</v>
      </c>
      <c r="S274" s="21">
        <v>256</v>
      </c>
      <c r="T274" s="21">
        <f>_xlfn.MINIFS(Tbl_ExecAmendData_Stacked[Fund Type Sort],Tbl_ExecAmendData_Stacked[RowID],Tbl_ExecAmendData_Stacked[[#This Row],[RowID]],Tbl_ExecAmendData_Stacked[Visible],1)</f>
        <v>20</v>
      </c>
      <c r="U274" s="21" t="str">
        <f>IF(Tbl_ExecAmendData_Stacked[[#This Row],[Min Of Fund Type Sort]]=Tbl_ExecAmendData_Stacked[[#This Row],[Fund Type Sort]],"YES","NO")</f>
        <v>YES</v>
      </c>
      <c r="V274" s="21">
        <f>1</f>
        <v>1</v>
      </c>
      <c r="W274" s="21">
        <f>SUBTOTAL(109,Tbl_ExecAmendData_Stacked[[#This Row],[Count]])</f>
        <v>1</v>
      </c>
    </row>
    <row r="275" spans="2:23" ht="45" x14ac:dyDescent="0.25">
      <c r="B275" s="20" t="s">
        <v>351</v>
      </c>
      <c r="C275" s="21">
        <v>11</v>
      </c>
      <c r="D275" s="22" t="s">
        <v>357</v>
      </c>
      <c r="E275" s="21">
        <v>199</v>
      </c>
      <c r="F275" s="21" t="s">
        <v>358</v>
      </c>
      <c r="G275" s="20" t="s">
        <v>359</v>
      </c>
      <c r="H275" s="21" t="s">
        <v>883</v>
      </c>
      <c r="I275" s="23" t="s">
        <v>459</v>
      </c>
      <c r="J275" s="21" t="s">
        <v>460</v>
      </c>
      <c r="K275" s="21">
        <v>210</v>
      </c>
      <c r="L275" s="20" t="s">
        <v>802</v>
      </c>
      <c r="M275" s="22" t="s">
        <v>17</v>
      </c>
      <c r="N275" s="20" t="s">
        <v>16</v>
      </c>
      <c r="O275" s="24" t="s">
        <v>20</v>
      </c>
      <c r="P275" s="21">
        <v>40</v>
      </c>
      <c r="Q275" s="25">
        <v>750000</v>
      </c>
      <c r="R275" s="25">
        <v>0</v>
      </c>
      <c r="S275" s="21">
        <v>256</v>
      </c>
      <c r="T275" s="21">
        <f>_xlfn.MINIFS(Tbl_ExecAmendData_Stacked[Fund Type Sort],Tbl_ExecAmendData_Stacked[RowID],Tbl_ExecAmendData_Stacked[[#This Row],[RowID]],Tbl_ExecAmendData_Stacked[Visible],1)</f>
        <v>20</v>
      </c>
      <c r="U275" s="21" t="str">
        <f>IF(Tbl_ExecAmendData_Stacked[[#This Row],[Min Of Fund Type Sort]]=Tbl_ExecAmendData_Stacked[[#This Row],[Fund Type Sort]],"YES","NO")</f>
        <v>NO</v>
      </c>
      <c r="V275" s="21">
        <f>1</f>
        <v>1</v>
      </c>
      <c r="W275" s="21">
        <f>SUBTOTAL(109,Tbl_ExecAmendData_Stacked[[#This Row],[Count]])</f>
        <v>1</v>
      </c>
    </row>
    <row r="276" spans="2:23" ht="45" x14ac:dyDescent="0.25">
      <c r="B276" s="20" t="s">
        <v>351</v>
      </c>
      <c r="C276" s="21">
        <v>11</v>
      </c>
      <c r="D276" s="22" t="s">
        <v>357</v>
      </c>
      <c r="E276" s="21">
        <v>199</v>
      </c>
      <c r="F276" s="21" t="s">
        <v>358</v>
      </c>
      <c r="G276" s="20" t="s">
        <v>359</v>
      </c>
      <c r="H276" s="21" t="s">
        <v>883</v>
      </c>
      <c r="I276" s="23" t="s">
        <v>461</v>
      </c>
      <c r="J276" s="21" t="s">
        <v>462</v>
      </c>
      <c r="K276" s="21">
        <v>211</v>
      </c>
      <c r="L276" s="20" t="s">
        <v>803</v>
      </c>
      <c r="M276" s="22" t="s">
        <v>17</v>
      </c>
      <c r="N276" s="20" t="s">
        <v>817</v>
      </c>
      <c r="O276" s="24" t="s">
        <v>18</v>
      </c>
      <c r="P276" s="21">
        <v>20</v>
      </c>
      <c r="Q276" s="25">
        <v>-4000000</v>
      </c>
      <c r="R276" s="25">
        <v>0</v>
      </c>
      <c r="S276" s="21">
        <v>257</v>
      </c>
      <c r="T276" s="21">
        <f>_xlfn.MINIFS(Tbl_ExecAmendData_Stacked[Fund Type Sort],Tbl_ExecAmendData_Stacked[RowID],Tbl_ExecAmendData_Stacked[[#This Row],[RowID]],Tbl_ExecAmendData_Stacked[Visible],1)</f>
        <v>20</v>
      </c>
      <c r="U276" s="21" t="str">
        <f>IF(Tbl_ExecAmendData_Stacked[[#This Row],[Min Of Fund Type Sort]]=Tbl_ExecAmendData_Stacked[[#This Row],[Fund Type Sort]],"YES","NO")</f>
        <v>YES</v>
      </c>
      <c r="V276" s="21">
        <f>1</f>
        <v>1</v>
      </c>
      <c r="W276" s="21">
        <f>SUBTOTAL(109,Tbl_ExecAmendData_Stacked[[#This Row],[Count]])</f>
        <v>1</v>
      </c>
    </row>
    <row r="277" spans="2:23" ht="45" x14ac:dyDescent="0.25">
      <c r="B277" s="20" t="s">
        <v>351</v>
      </c>
      <c r="C277" s="21">
        <v>11</v>
      </c>
      <c r="D277" s="22" t="s">
        <v>357</v>
      </c>
      <c r="E277" s="21">
        <v>199</v>
      </c>
      <c r="F277" s="21" t="s">
        <v>358</v>
      </c>
      <c r="G277" s="20" t="s">
        <v>359</v>
      </c>
      <c r="H277" s="21" t="s">
        <v>883</v>
      </c>
      <c r="I277" s="23" t="s">
        <v>461</v>
      </c>
      <c r="J277" s="21" t="s">
        <v>462</v>
      </c>
      <c r="K277" s="21">
        <v>211</v>
      </c>
      <c r="L277" s="20" t="s">
        <v>803</v>
      </c>
      <c r="M277" s="22" t="s">
        <v>17</v>
      </c>
      <c r="N277" s="20" t="s">
        <v>16</v>
      </c>
      <c r="O277" s="24" t="s">
        <v>20</v>
      </c>
      <c r="P277" s="21">
        <v>40</v>
      </c>
      <c r="Q277" s="25">
        <v>4000000</v>
      </c>
      <c r="R277" s="25">
        <v>0</v>
      </c>
      <c r="S277" s="21">
        <v>257</v>
      </c>
      <c r="T277" s="21">
        <f>_xlfn.MINIFS(Tbl_ExecAmendData_Stacked[Fund Type Sort],Tbl_ExecAmendData_Stacked[RowID],Tbl_ExecAmendData_Stacked[[#This Row],[RowID]],Tbl_ExecAmendData_Stacked[Visible],1)</f>
        <v>20</v>
      </c>
      <c r="U277" s="21" t="str">
        <f>IF(Tbl_ExecAmendData_Stacked[[#This Row],[Min Of Fund Type Sort]]=Tbl_ExecAmendData_Stacked[[#This Row],[Fund Type Sort]],"YES","NO")</f>
        <v>NO</v>
      </c>
      <c r="V277" s="21">
        <f>1</f>
        <v>1</v>
      </c>
      <c r="W277" s="21">
        <f>SUBTOTAL(109,Tbl_ExecAmendData_Stacked[[#This Row],[Count]])</f>
        <v>1</v>
      </c>
    </row>
    <row r="278" spans="2:23" ht="45" x14ac:dyDescent="0.25">
      <c r="B278" s="20" t="s">
        <v>351</v>
      </c>
      <c r="C278" s="21">
        <v>11</v>
      </c>
      <c r="D278" s="22" t="s">
        <v>357</v>
      </c>
      <c r="E278" s="21">
        <v>199</v>
      </c>
      <c r="F278" s="21" t="s">
        <v>358</v>
      </c>
      <c r="G278" s="20" t="s">
        <v>359</v>
      </c>
      <c r="H278" s="21" t="s">
        <v>883</v>
      </c>
      <c r="I278" s="23" t="s">
        <v>463</v>
      </c>
      <c r="J278" s="21" t="s">
        <v>464</v>
      </c>
      <c r="K278" s="21">
        <v>212</v>
      </c>
      <c r="L278" s="20" t="s">
        <v>804</v>
      </c>
      <c r="M278" s="22" t="s">
        <v>17</v>
      </c>
      <c r="N278" s="20" t="s">
        <v>818</v>
      </c>
      <c r="O278" s="24" t="s">
        <v>18</v>
      </c>
      <c r="P278" s="21">
        <v>20</v>
      </c>
      <c r="Q278" s="25">
        <v>-10000000</v>
      </c>
      <c r="R278" s="25">
        <v>0</v>
      </c>
      <c r="S278" s="21">
        <v>258</v>
      </c>
      <c r="T278" s="21">
        <f>_xlfn.MINIFS(Tbl_ExecAmendData_Stacked[Fund Type Sort],Tbl_ExecAmendData_Stacked[RowID],Tbl_ExecAmendData_Stacked[[#This Row],[RowID]],Tbl_ExecAmendData_Stacked[Visible],1)</f>
        <v>20</v>
      </c>
      <c r="U278" s="21" t="str">
        <f>IF(Tbl_ExecAmendData_Stacked[[#This Row],[Min Of Fund Type Sort]]=Tbl_ExecAmendData_Stacked[[#This Row],[Fund Type Sort]],"YES","NO")</f>
        <v>YES</v>
      </c>
      <c r="V278" s="21">
        <f>1</f>
        <v>1</v>
      </c>
      <c r="W278" s="21">
        <f>SUBTOTAL(109,Tbl_ExecAmendData_Stacked[[#This Row],[Count]])</f>
        <v>1</v>
      </c>
    </row>
    <row r="279" spans="2:23" ht="45" x14ac:dyDescent="0.25">
      <c r="B279" s="20" t="s">
        <v>351</v>
      </c>
      <c r="C279" s="21">
        <v>11</v>
      </c>
      <c r="D279" s="22" t="s">
        <v>357</v>
      </c>
      <c r="E279" s="21">
        <v>199</v>
      </c>
      <c r="F279" s="21" t="s">
        <v>358</v>
      </c>
      <c r="G279" s="20" t="s">
        <v>359</v>
      </c>
      <c r="H279" s="21" t="s">
        <v>883</v>
      </c>
      <c r="I279" s="23" t="s">
        <v>463</v>
      </c>
      <c r="J279" s="21" t="s">
        <v>464</v>
      </c>
      <c r="K279" s="21">
        <v>212</v>
      </c>
      <c r="L279" s="20" t="s">
        <v>804</v>
      </c>
      <c r="M279" s="22" t="s">
        <v>17</v>
      </c>
      <c r="N279" s="20" t="s">
        <v>16</v>
      </c>
      <c r="O279" s="24" t="s">
        <v>20</v>
      </c>
      <c r="P279" s="21">
        <v>40</v>
      </c>
      <c r="Q279" s="25">
        <v>10000000</v>
      </c>
      <c r="R279" s="25">
        <v>0</v>
      </c>
      <c r="S279" s="21">
        <v>258</v>
      </c>
      <c r="T279" s="21">
        <f>_xlfn.MINIFS(Tbl_ExecAmendData_Stacked[Fund Type Sort],Tbl_ExecAmendData_Stacked[RowID],Tbl_ExecAmendData_Stacked[[#This Row],[RowID]],Tbl_ExecAmendData_Stacked[Visible],1)</f>
        <v>20</v>
      </c>
      <c r="U279" s="21" t="str">
        <f>IF(Tbl_ExecAmendData_Stacked[[#This Row],[Min Of Fund Type Sort]]=Tbl_ExecAmendData_Stacked[[#This Row],[Fund Type Sort]],"YES","NO")</f>
        <v>NO</v>
      </c>
      <c r="V279" s="21">
        <f>1</f>
        <v>1</v>
      </c>
      <c r="W279" s="21">
        <f>SUBTOTAL(109,Tbl_ExecAmendData_Stacked[[#This Row],[Count]])</f>
        <v>1</v>
      </c>
    </row>
    <row r="280" spans="2:23" ht="45" x14ac:dyDescent="0.25">
      <c r="B280" s="20" t="s">
        <v>351</v>
      </c>
      <c r="C280" s="21">
        <v>11</v>
      </c>
      <c r="D280" s="22" t="s">
        <v>374</v>
      </c>
      <c r="E280" s="21">
        <v>403</v>
      </c>
      <c r="F280" s="21" t="s">
        <v>375</v>
      </c>
      <c r="G280" s="20" t="s">
        <v>376</v>
      </c>
      <c r="H280" s="21" t="s">
        <v>883</v>
      </c>
      <c r="I280" s="23" t="s">
        <v>498</v>
      </c>
      <c r="J280" s="21" t="s">
        <v>499</v>
      </c>
      <c r="K280" s="21">
        <v>213</v>
      </c>
      <c r="L280" s="20" t="s">
        <v>805</v>
      </c>
      <c r="M280" s="22" t="s">
        <v>17</v>
      </c>
      <c r="N280" s="20" t="s">
        <v>815</v>
      </c>
      <c r="O280" s="24" t="s">
        <v>18</v>
      </c>
      <c r="P280" s="21">
        <v>20</v>
      </c>
      <c r="Q280" s="25">
        <v>-3000000</v>
      </c>
      <c r="R280" s="25">
        <v>0</v>
      </c>
      <c r="S280" s="21">
        <v>259</v>
      </c>
      <c r="T280" s="21">
        <f>_xlfn.MINIFS(Tbl_ExecAmendData_Stacked[Fund Type Sort],Tbl_ExecAmendData_Stacked[RowID],Tbl_ExecAmendData_Stacked[[#This Row],[RowID]],Tbl_ExecAmendData_Stacked[Visible],1)</f>
        <v>20</v>
      </c>
      <c r="U280" s="21" t="str">
        <f>IF(Tbl_ExecAmendData_Stacked[[#This Row],[Min Of Fund Type Sort]]=Tbl_ExecAmendData_Stacked[[#This Row],[Fund Type Sort]],"YES","NO")</f>
        <v>YES</v>
      </c>
      <c r="V280" s="21">
        <f>1</f>
        <v>1</v>
      </c>
      <c r="W280" s="21">
        <f>SUBTOTAL(109,Tbl_ExecAmendData_Stacked[[#This Row],[Count]])</f>
        <v>1</v>
      </c>
    </row>
    <row r="281" spans="2:23" ht="45" x14ac:dyDescent="0.25">
      <c r="B281" s="20" t="s">
        <v>351</v>
      </c>
      <c r="C281" s="21">
        <v>11</v>
      </c>
      <c r="D281" s="22" t="s">
        <v>374</v>
      </c>
      <c r="E281" s="21">
        <v>403</v>
      </c>
      <c r="F281" s="21" t="s">
        <v>375</v>
      </c>
      <c r="G281" s="20" t="s">
        <v>376</v>
      </c>
      <c r="H281" s="21" t="s">
        <v>883</v>
      </c>
      <c r="I281" s="23" t="s">
        <v>498</v>
      </c>
      <c r="J281" s="21" t="s">
        <v>499</v>
      </c>
      <c r="K281" s="21">
        <v>213</v>
      </c>
      <c r="L281" s="20" t="s">
        <v>805</v>
      </c>
      <c r="M281" s="22" t="s">
        <v>17</v>
      </c>
      <c r="N281" s="20" t="s">
        <v>16</v>
      </c>
      <c r="O281" s="24" t="s">
        <v>20</v>
      </c>
      <c r="P281" s="21">
        <v>40</v>
      </c>
      <c r="Q281" s="25">
        <v>3000000</v>
      </c>
      <c r="R281" s="25">
        <v>0</v>
      </c>
      <c r="S281" s="21">
        <v>259</v>
      </c>
      <c r="T281" s="21">
        <f>_xlfn.MINIFS(Tbl_ExecAmendData_Stacked[Fund Type Sort],Tbl_ExecAmendData_Stacked[RowID],Tbl_ExecAmendData_Stacked[[#This Row],[RowID]],Tbl_ExecAmendData_Stacked[Visible],1)</f>
        <v>20</v>
      </c>
      <c r="U281" s="21" t="str">
        <f>IF(Tbl_ExecAmendData_Stacked[[#This Row],[Min Of Fund Type Sort]]=Tbl_ExecAmendData_Stacked[[#This Row],[Fund Type Sort]],"YES","NO")</f>
        <v>NO</v>
      </c>
      <c r="V281" s="21">
        <f>1</f>
        <v>1</v>
      </c>
      <c r="W281" s="21">
        <f>SUBTOTAL(109,Tbl_ExecAmendData_Stacked[[#This Row],[Count]])</f>
        <v>1</v>
      </c>
    </row>
    <row r="282" spans="2:23" ht="45" x14ac:dyDescent="0.25">
      <c r="B282" s="20" t="s">
        <v>465</v>
      </c>
      <c r="C282" s="21">
        <v>15</v>
      </c>
      <c r="D282" s="22" t="s">
        <v>466</v>
      </c>
      <c r="E282" s="21">
        <v>123</v>
      </c>
      <c r="F282" s="21" t="s">
        <v>467</v>
      </c>
      <c r="G282" s="20" t="s">
        <v>468</v>
      </c>
      <c r="H282" s="21" t="s">
        <v>883</v>
      </c>
      <c r="I282" s="23" t="s">
        <v>469</v>
      </c>
      <c r="J282" s="21" t="s">
        <v>470</v>
      </c>
      <c r="K282" s="21">
        <v>214</v>
      </c>
      <c r="L282" s="20" t="s">
        <v>656</v>
      </c>
      <c r="M282" s="22" t="s">
        <v>17</v>
      </c>
      <c r="N282" s="20" t="s">
        <v>750</v>
      </c>
      <c r="O282" s="24" t="s">
        <v>18</v>
      </c>
      <c r="P282" s="21">
        <v>20</v>
      </c>
      <c r="Q282" s="25">
        <v>-3000000</v>
      </c>
      <c r="R282" s="25">
        <v>0</v>
      </c>
      <c r="S282" s="21">
        <v>260</v>
      </c>
      <c r="T282" s="21">
        <f>_xlfn.MINIFS(Tbl_ExecAmendData_Stacked[Fund Type Sort],Tbl_ExecAmendData_Stacked[RowID],Tbl_ExecAmendData_Stacked[[#This Row],[RowID]],Tbl_ExecAmendData_Stacked[Visible],1)</f>
        <v>20</v>
      </c>
      <c r="U282" s="21" t="str">
        <f>IF(Tbl_ExecAmendData_Stacked[[#This Row],[Min Of Fund Type Sort]]=Tbl_ExecAmendData_Stacked[[#This Row],[Fund Type Sort]],"YES","NO")</f>
        <v>YES</v>
      </c>
      <c r="V282" s="21">
        <f>1</f>
        <v>1</v>
      </c>
      <c r="W282" s="21">
        <f>SUBTOTAL(109,Tbl_ExecAmendData_Stacked[[#This Row],[Count]])</f>
        <v>1</v>
      </c>
    </row>
    <row r="283" spans="2:23" ht="30" x14ac:dyDescent="0.25">
      <c r="B283" s="20" t="s">
        <v>465</v>
      </c>
      <c r="C283" s="21">
        <v>15</v>
      </c>
      <c r="D283" s="22" t="s">
        <v>466</v>
      </c>
      <c r="E283" s="21">
        <v>123</v>
      </c>
      <c r="F283" s="21" t="s">
        <v>467</v>
      </c>
      <c r="G283" s="20" t="s">
        <v>468</v>
      </c>
      <c r="H283" s="21" t="s">
        <v>883</v>
      </c>
      <c r="I283" s="23" t="s">
        <v>469</v>
      </c>
      <c r="J283" s="21" t="s">
        <v>470</v>
      </c>
      <c r="K283" s="21">
        <v>214</v>
      </c>
      <c r="L283" s="20" t="s">
        <v>656</v>
      </c>
      <c r="M283" s="22" t="s">
        <v>17</v>
      </c>
      <c r="N283" s="20" t="s">
        <v>16</v>
      </c>
      <c r="O283" s="24" t="s">
        <v>20</v>
      </c>
      <c r="P283" s="21">
        <v>40</v>
      </c>
      <c r="Q283" s="25">
        <v>3000000</v>
      </c>
      <c r="R283" s="25">
        <v>0</v>
      </c>
      <c r="S283" s="21">
        <v>260</v>
      </c>
      <c r="T283" s="21">
        <f>_xlfn.MINIFS(Tbl_ExecAmendData_Stacked[Fund Type Sort],Tbl_ExecAmendData_Stacked[RowID],Tbl_ExecAmendData_Stacked[[#This Row],[RowID]],Tbl_ExecAmendData_Stacked[Visible],1)</f>
        <v>20</v>
      </c>
      <c r="U283" s="21" t="str">
        <f>IF(Tbl_ExecAmendData_Stacked[[#This Row],[Min Of Fund Type Sort]]=Tbl_ExecAmendData_Stacked[[#This Row],[Fund Type Sort]],"YES","NO")</f>
        <v>NO</v>
      </c>
      <c r="V283" s="21">
        <f>1</f>
        <v>1</v>
      </c>
      <c r="W283" s="21">
        <f>SUBTOTAL(109,Tbl_ExecAmendData_Stacked[[#This Row],[Count]])</f>
        <v>1</v>
      </c>
    </row>
    <row r="284" spans="2:23" ht="90" x14ac:dyDescent="0.25">
      <c r="B284" s="20" t="s">
        <v>465</v>
      </c>
      <c r="C284" s="21">
        <v>15</v>
      </c>
      <c r="D284" s="22" t="s">
        <v>466</v>
      </c>
      <c r="E284" s="21">
        <v>123</v>
      </c>
      <c r="F284" s="21" t="s">
        <v>467</v>
      </c>
      <c r="G284" s="20" t="s">
        <v>468</v>
      </c>
      <c r="H284" s="21" t="s">
        <v>883</v>
      </c>
      <c r="I284" s="23" t="s">
        <v>622</v>
      </c>
      <c r="J284" s="21" t="s">
        <v>623</v>
      </c>
      <c r="K284" s="21">
        <v>215</v>
      </c>
      <c r="L284" s="20" t="s">
        <v>751</v>
      </c>
      <c r="M284" s="22" t="s">
        <v>17</v>
      </c>
      <c r="N284" s="20" t="s">
        <v>752</v>
      </c>
      <c r="O284" s="24" t="s">
        <v>18</v>
      </c>
      <c r="P284" s="21">
        <v>20</v>
      </c>
      <c r="Q284" s="25">
        <v>1250000</v>
      </c>
      <c r="R284" s="25">
        <v>0</v>
      </c>
      <c r="S284" s="21">
        <v>261</v>
      </c>
      <c r="T284" s="21">
        <f>_xlfn.MINIFS(Tbl_ExecAmendData_Stacked[Fund Type Sort],Tbl_ExecAmendData_Stacked[RowID],Tbl_ExecAmendData_Stacked[[#This Row],[RowID]],Tbl_ExecAmendData_Stacked[Visible],1)</f>
        <v>20</v>
      </c>
      <c r="U284" s="21" t="str">
        <f>IF(Tbl_ExecAmendData_Stacked[[#This Row],[Min Of Fund Type Sort]]=Tbl_ExecAmendData_Stacked[[#This Row],[Fund Type Sort]],"YES","NO")</f>
        <v>YES</v>
      </c>
      <c r="V284" s="21">
        <f>1</f>
        <v>1</v>
      </c>
      <c r="W284" s="21">
        <f>SUBTOTAL(109,Tbl_ExecAmendData_Stacked[[#This Row],[Count]])</f>
        <v>1</v>
      </c>
    </row>
    <row r="285" spans="2:23" ht="60" x14ac:dyDescent="0.25">
      <c r="B285" s="20" t="s">
        <v>35</v>
      </c>
      <c r="C285" s="21">
        <v>16</v>
      </c>
      <c r="D285" s="22" t="s">
        <v>40</v>
      </c>
      <c r="E285" s="21">
        <v>949</v>
      </c>
      <c r="F285" s="21" t="s">
        <v>41</v>
      </c>
      <c r="G285" s="20" t="s">
        <v>42</v>
      </c>
      <c r="H285" s="21" t="s">
        <v>883</v>
      </c>
      <c r="I285" s="23" t="s">
        <v>471</v>
      </c>
      <c r="J285" s="21" t="s">
        <v>472</v>
      </c>
      <c r="K285" s="21">
        <v>216</v>
      </c>
      <c r="L285" s="20" t="s">
        <v>473</v>
      </c>
      <c r="M285" s="22" t="s">
        <v>17</v>
      </c>
      <c r="N285" s="20" t="s">
        <v>753</v>
      </c>
      <c r="O285" s="24" t="s">
        <v>18</v>
      </c>
      <c r="P285" s="21">
        <v>20</v>
      </c>
      <c r="Q285" s="25">
        <v>-4000000</v>
      </c>
      <c r="R285" s="25">
        <v>-60000000</v>
      </c>
      <c r="S285" s="21">
        <v>262</v>
      </c>
      <c r="T285" s="21">
        <f>_xlfn.MINIFS(Tbl_ExecAmendData_Stacked[Fund Type Sort],Tbl_ExecAmendData_Stacked[RowID],Tbl_ExecAmendData_Stacked[[#This Row],[RowID]],Tbl_ExecAmendData_Stacked[Visible],1)</f>
        <v>20</v>
      </c>
      <c r="U285" s="21" t="str">
        <f>IF(Tbl_ExecAmendData_Stacked[[#This Row],[Min Of Fund Type Sort]]=Tbl_ExecAmendData_Stacked[[#This Row],[Fund Type Sort]],"YES","NO")</f>
        <v>YES</v>
      </c>
      <c r="V285" s="21">
        <f>1</f>
        <v>1</v>
      </c>
      <c r="W285" s="21">
        <f>SUBTOTAL(109,Tbl_ExecAmendData_Stacked[[#This Row],[Count]])</f>
        <v>1</v>
      </c>
    </row>
    <row r="286" spans="2:23" ht="60" x14ac:dyDescent="0.25">
      <c r="B286" s="20" t="s">
        <v>35</v>
      </c>
      <c r="C286" s="21">
        <v>16</v>
      </c>
      <c r="D286" s="22" t="s">
        <v>40</v>
      </c>
      <c r="E286" s="21">
        <v>949</v>
      </c>
      <c r="F286" s="21" t="s">
        <v>41</v>
      </c>
      <c r="G286" s="20" t="s">
        <v>42</v>
      </c>
      <c r="H286" s="21" t="s">
        <v>883</v>
      </c>
      <c r="I286" s="23" t="s">
        <v>43</v>
      </c>
      <c r="J286" s="21" t="s">
        <v>44</v>
      </c>
      <c r="K286" s="21">
        <v>217</v>
      </c>
      <c r="L286" s="20" t="s">
        <v>632</v>
      </c>
      <c r="M286" s="22" t="s">
        <v>17</v>
      </c>
      <c r="N286" s="20" t="s">
        <v>754</v>
      </c>
      <c r="O286" s="24" t="s">
        <v>18</v>
      </c>
      <c r="P286" s="21">
        <v>20</v>
      </c>
      <c r="Q286" s="25">
        <v>-727245</v>
      </c>
      <c r="R286" s="25">
        <v>0</v>
      </c>
      <c r="S286" s="21">
        <v>263</v>
      </c>
      <c r="T286" s="21">
        <f>_xlfn.MINIFS(Tbl_ExecAmendData_Stacked[Fund Type Sort],Tbl_ExecAmendData_Stacked[RowID],Tbl_ExecAmendData_Stacked[[#This Row],[RowID]],Tbl_ExecAmendData_Stacked[Visible],1)</f>
        <v>20</v>
      </c>
      <c r="U286" s="21" t="str">
        <f>IF(Tbl_ExecAmendData_Stacked[[#This Row],[Min Of Fund Type Sort]]=Tbl_ExecAmendData_Stacked[[#This Row],[Fund Type Sort]],"YES","NO")</f>
        <v>YES</v>
      </c>
      <c r="V286" s="21">
        <f>1</f>
        <v>1</v>
      </c>
      <c r="W286" s="21">
        <f>SUBTOTAL(109,Tbl_ExecAmendData_Stacked[[#This Row],[Count]])</f>
        <v>1</v>
      </c>
    </row>
    <row r="287" spans="2:23" ht="60" x14ac:dyDescent="0.25">
      <c r="B287" s="20" t="s">
        <v>35</v>
      </c>
      <c r="C287" s="21">
        <v>16</v>
      </c>
      <c r="D287" s="22" t="s">
        <v>40</v>
      </c>
      <c r="E287" s="21">
        <v>949</v>
      </c>
      <c r="F287" s="21" t="s">
        <v>41</v>
      </c>
      <c r="G287" s="20" t="s">
        <v>42</v>
      </c>
      <c r="H287" s="21" t="s">
        <v>883</v>
      </c>
      <c r="I287" s="23" t="s">
        <v>43</v>
      </c>
      <c r="J287" s="21" t="s">
        <v>44</v>
      </c>
      <c r="K287" s="21">
        <v>218</v>
      </c>
      <c r="L287" s="20" t="s">
        <v>755</v>
      </c>
      <c r="M287" s="22" t="s">
        <v>17</v>
      </c>
      <c r="N287" s="20" t="s">
        <v>756</v>
      </c>
      <c r="O287" s="24" t="s">
        <v>18</v>
      </c>
      <c r="P287" s="21">
        <v>20</v>
      </c>
      <c r="Q287" s="25">
        <v>500000</v>
      </c>
      <c r="R287" s="25">
        <v>0</v>
      </c>
      <c r="S287" s="21">
        <v>264</v>
      </c>
      <c r="T287" s="21">
        <f>_xlfn.MINIFS(Tbl_ExecAmendData_Stacked[Fund Type Sort],Tbl_ExecAmendData_Stacked[RowID],Tbl_ExecAmendData_Stacked[[#This Row],[RowID]],Tbl_ExecAmendData_Stacked[Visible],1)</f>
        <v>20</v>
      </c>
      <c r="U287" s="21" t="str">
        <f>IF(Tbl_ExecAmendData_Stacked[[#This Row],[Min Of Fund Type Sort]]=Tbl_ExecAmendData_Stacked[[#This Row],[Fund Type Sort]],"YES","NO")</f>
        <v>YES</v>
      </c>
      <c r="V287" s="21">
        <f>1</f>
        <v>1</v>
      </c>
      <c r="W287" s="21">
        <f>SUBTOTAL(109,Tbl_ExecAmendData_Stacked[[#This Row],[Count]])</f>
        <v>1</v>
      </c>
    </row>
    <row r="288" spans="2:23" ht="105" x14ac:dyDescent="0.25">
      <c r="B288" s="20" t="s">
        <v>35</v>
      </c>
      <c r="C288" s="21">
        <v>16</v>
      </c>
      <c r="D288" s="22" t="s">
        <v>40</v>
      </c>
      <c r="E288" s="21">
        <v>949</v>
      </c>
      <c r="F288" s="21" t="s">
        <v>41</v>
      </c>
      <c r="G288" s="20" t="s">
        <v>42</v>
      </c>
      <c r="H288" s="21" t="s">
        <v>883</v>
      </c>
      <c r="I288" s="23" t="s">
        <v>474</v>
      </c>
      <c r="J288" s="21" t="s">
        <v>475</v>
      </c>
      <c r="K288" s="21">
        <v>219</v>
      </c>
      <c r="L288" s="20" t="s">
        <v>476</v>
      </c>
      <c r="M288" s="22" t="s">
        <v>17</v>
      </c>
      <c r="N288" s="20" t="s">
        <v>757</v>
      </c>
      <c r="O288" s="24" t="s">
        <v>18</v>
      </c>
      <c r="P288" s="21">
        <v>20</v>
      </c>
      <c r="Q288" s="25">
        <v>-30000000</v>
      </c>
      <c r="R288" s="25">
        <v>0</v>
      </c>
      <c r="S288" s="21">
        <v>265</v>
      </c>
      <c r="T288" s="21">
        <f>_xlfn.MINIFS(Tbl_ExecAmendData_Stacked[Fund Type Sort],Tbl_ExecAmendData_Stacked[RowID],Tbl_ExecAmendData_Stacked[[#This Row],[RowID]],Tbl_ExecAmendData_Stacked[Visible],1)</f>
        <v>20</v>
      </c>
      <c r="U288" s="21" t="str">
        <f>IF(Tbl_ExecAmendData_Stacked[[#This Row],[Min Of Fund Type Sort]]=Tbl_ExecAmendData_Stacked[[#This Row],[Fund Type Sort]],"YES","NO")</f>
        <v>YES</v>
      </c>
      <c r="V288" s="21">
        <f>1</f>
        <v>1</v>
      </c>
      <c r="W288" s="21">
        <f>SUBTOTAL(109,Tbl_ExecAmendData_Stacked[[#This Row],[Count]])</f>
        <v>1</v>
      </c>
    </row>
    <row r="289" spans="2:23" ht="120" x14ac:dyDescent="0.25">
      <c r="B289" s="20" t="s">
        <v>35</v>
      </c>
      <c r="C289" s="21">
        <v>16</v>
      </c>
      <c r="D289" s="22" t="s">
        <v>40</v>
      </c>
      <c r="E289" s="21">
        <v>949</v>
      </c>
      <c r="F289" s="21" t="s">
        <v>41</v>
      </c>
      <c r="G289" s="20" t="s">
        <v>42</v>
      </c>
      <c r="H289" s="21" t="s">
        <v>883</v>
      </c>
      <c r="I289" s="23" t="s">
        <v>477</v>
      </c>
      <c r="J289" s="21" t="s">
        <v>478</v>
      </c>
      <c r="K289" s="21">
        <v>220</v>
      </c>
      <c r="L289" s="20" t="s">
        <v>633</v>
      </c>
      <c r="M289" s="22" t="s">
        <v>17</v>
      </c>
      <c r="N289" s="20" t="s">
        <v>931</v>
      </c>
      <c r="O289" s="24" t="s">
        <v>18</v>
      </c>
      <c r="P289" s="21">
        <v>20</v>
      </c>
      <c r="Q289" s="25">
        <v>-15669994</v>
      </c>
      <c r="R289" s="25">
        <v>0</v>
      </c>
      <c r="S289" s="21">
        <v>267</v>
      </c>
      <c r="T289" s="21">
        <f>_xlfn.MINIFS(Tbl_ExecAmendData_Stacked[Fund Type Sort],Tbl_ExecAmendData_Stacked[RowID],Tbl_ExecAmendData_Stacked[[#This Row],[RowID]],Tbl_ExecAmendData_Stacked[Visible],1)</f>
        <v>20</v>
      </c>
      <c r="U289" s="21" t="str">
        <f>IF(Tbl_ExecAmendData_Stacked[[#This Row],[Min Of Fund Type Sort]]=Tbl_ExecAmendData_Stacked[[#This Row],[Fund Type Sort]],"YES","NO")</f>
        <v>YES</v>
      </c>
      <c r="V289" s="21">
        <f>1</f>
        <v>1</v>
      </c>
      <c r="W289" s="21">
        <f>SUBTOTAL(109,Tbl_ExecAmendData_Stacked[[#This Row],[Count]])</f>
        <v>1</v>
      </c>
    </row>
    <row r="290" spans="2:23" ht="75" x14ac:dyDescent="0.25">
      <c r="B290" s="20" t="s">
        <v>35</v>
      </c>
      <c r="C290" s="21">
        <v>16</v>
      </c>
      <c r="D290" s="22" t="s">
        <v>40</v>
      </c>
      <c r="E290" s="21">
        <v>949</v>
      </c>
      <c r="F290" s="21" t="s">
        <v>41</v>
      </c>
      <c r="G290" s="20" t="s">
        <v>42</v>
      </c>
      <c r="H290" s="21" t="s">
        <v>883</v>
      </c>
      <c r="I290" s="23" t="s">
        <v>477</v>
      </c>
      <c r="J290" s="21" t="s">
        <v>478</v>
      </c>
      <c r="K290" s="21">
        <v>221</v>
      </c>
      <c r="L290" s="20" t="s">
        <v>758</v>
      </c>
      <c r="M290" s="22" t="s">
        <v>17</v>
      </c>
      <c r="N290" s="20" t="s">
        <v>759</v>
      </c>
      <c r="O290" s="24" t="s">
        <v>18</v>
      </c>
      <c r="P290" s="21">
        <v>20</v>
      </c>
      <c r="Q290" s="25">
        <v>-175110090</v>
      </c>
      <c r="R290" s="25">
        <v>0</v>
      </c>
      <c r="S290" s="21">
        <v>268</v>
      </c>
      <c r="T290" s="21">
        <f>_xlfn.MINIFS(Tbl_ExecAmendData_Stacked[Fund Type Sort],Tbl_ExecAmendData_Stacked[RowID],Tbl_ExecAmendData_Stacked[[#This Row],[RowID]],Tbl_ExecAmendData_Stacked[Visible],1)</f>
        <v>20</v>
      </c>
      <c r="U290" s="21" t="str">
        <f>IF(Tbl_ExecAmendData_Stacked[[#This Row],[Min Of Fund Type Sort]]=Tbl_ExecAmendData_Stacked[[#This Row],[Fund Type Sort]],"YES","NO")</f>
        <v>YES</v>
      </c>
      <c r="V290" s="21">
        <f>1</f>
        <v>1</v>
      </c>
      <c r="W290" s="21">
        <f>SUBTOTAL(109,Tbl_ExecAmendData_Stacked[[#This Row],[Count]])</f>
        <v>1</v>
      </c>
    </row>
    <row r="291" spans="2:23" ht="45" x14ac:dyDescent="0.25">
      <c r="B291" s="20" t="s">
        <v>35</v>
      </c>
      <c r="C291" s="21">
        <v>16</v>
      </c>
      <c r="D291" s="22" t="s">
        <v>40</v>
      </c>
      <c r="E291" s="21">
        <v>949</v>
      </c>
      <c r="F291" s="21" t="s">
        <v>41</v>
      </c>
      <c r="G291" s="20" t="s">
        <v>42</v>
      </c>
      <c r="H291" s="21" t="s">
        <v>883</v>
      </c>
      <c r="I291" s="23" t="s">
        <v>477</v>
      </c>
      <c r="J291" s="21" t="s">
        <v>478</v>
      </c>
      <c r="K291" s="21">
        <v>221</v>
      </c>
      <c r="L291" s="20" t="s">
        <v>758</v>
      </c>
      <c r="M291" s="22" t="s">
        <v>17</v>
      </c>
      <c r="N291" s="20" t="s">
        <v>16</v>
      </c>
      <c r="O291" s="24" t="s">
        <v>20</v>
      </c>
      <c r="P291" s="21">
        <v>40</v>
      </c>
      <c r="Q291" s="25">
        <v>175110090</v>
      </c>
      <c r="R291" s="25">
        <v>0</v>
      </c>
      <c r="S291" s="21">
        <v>268</v>
      </c>
      <c r="T291" s="21">
        <f>_xlfn.MINIFS(Tbl_ExecAmendData_Stacked[Fund Type Sort],Tbl_ExecAmendData_Stacked[RowID],Tbl_ExecAmendData_Stacked[[#This Row],[RowID]],Tbl_ExecAmendData_Stacked[Visible],1)</f>
        <v>20</v>
      </c>
      <c r="U291" s="21" t="str">
        <f>IF(Tbl_ExecAmendData_Stacked[[#This Row],[Min Of Fund Type Sort]]=Tbl_ExecAmendData_Stacked[[#This Row],[Fund Type Sort]],"YES","NO")</f>
        <v>NO</v>
      </c>
      <c r="V291" s="21">
        <f>1</f>
        <v>1</v>
      </c>
      <c r="W291" s="21">
        <f>SUBTOTAL(109,Tbl_ExecAmendData_Stacked[[#This Row],[Count]])</f>
        <v>1</v>
      </c>
    </row>
    <row r="292" spans="2:23" ht="150" x14ac:dyDescent="0.25">
      <c r="B292" s="20" t="s">
        <v>35</v>
      </c>
      <c r="C292" s="21">
        <v>16</v>
      </c>
      <c r="D292" s="22" t="s">
        <v>40</v>
      </c>
      <c r="E292" s="21">
        <v>949</v>
      </c>
      <c r="F292" s="21" t="s">
        <v>41</v>
      </c>
      <c r="G292" s="20" t="s">
        <v>42</v>
      </c>
      <c r="H292" s="21" t="s">
        <v>883</v>
      </c>
      <c r="I292" s="23" t="s">
        <v>629</v>
      </c>
      <c r="J292" s="21" t="s">
        <v>630</v>
      </c>
      <c r="K292" s="21">
        <v>222</v>
      </c>
      <c r="L292" s="20" t="s">
        <v>631</v>
      </c>
      <c r="M292" s="22" t="s">
        <v>28</v>
      </c>
      <c r="N292" s="20" t="s">
        <v>760</v>
      </c>
      <c r="O292" s="24" t="s">
        <v>28</v>
      </c>
      <c r="P292" s="21">
        <v>15</v>
      </c>
      <c r="Q292" s="25">
        <v>0</v>
      </c>
      <c r="R292" s="25">
        <v>0</v>
      </c>
      <c r="S292" s="21">
        <v>271</v>
      </c>
      <c r="T292" s="21">
        <f>_xlfn.MINIFS(Tbl_ExecAmendData_Stacked[Fund Type Sort],Tbl_ExecAmendData_Stacked[RowID],Tbl_ExecAmendData_Stacked[[#This Row],[RowID]],Tbl_ExecAmendData_Stacked[Visible],1)</f>
        <v>15</v>
      </c>
      <c r="U292" s="21" t="str">
        <f>IF(Tbl_ExecAmendData_Stacked[[#This Row],[Min Of Fund Type Sort]]=Tbl_ExecAmendData_Stacked[[#This Row],[Fund Type Sort]],"YES","NO")</f>
        <v>YES</v>
      </c>
      <c r="V292" s="21">
        <f>1</f>
        <v>1</v>
      </c>
      <c r="W292" s="21">
        <f>SUBTOTAL(109,Tbl_ExecAmendData_Stacked[[#This Row],[Count]])</f>
        <v>1</v>
      </c>
    </row>
    <row r="293" spans="2:23" ht="90" x14ac:dyDescent="0.25">
      <c r="B293" s="20" t="s">
        <v>35</v>
      </c>
      <c r="C293" s="21">
        <v>16</v>
      </c>
      <c r="D293" s="22" t="s">
        <v>40</v>
      </c>
      <c r="E293" s="21">
        <v>949</v>
      </c>
      <c r="F293" s="21" t="s">
        <v>41</v>
      </c>
      <c r="G293" s="20" t="s">
        <v>42</v>
      </c>
      <c r="H293" s="21" t="s">
        <v>883</v>
      </c>
      <c r="I293" s="23" t="s">
        <v>479</v>
      </c>
      <c r="J293" s="21" t="s">
        <v>480</v>
      </c>
      <c r="K293" s="21">
        <v>223</v>
      </c>
      <c r="L293" s="20" t="s">
        <v>616</v>
      </c>
      <c r="M293" s="22" t="s">
        <v>17</v>
      </c>
      <c r="N293" s="20" t="s">
        <v>761</v>
      </c>
      <c r="O293" s="24" t="s">
        <v>18</v>
      </c>
      <c r="P293" s="21">
        <v>20</v>
      </c>
      <c r="Q293" s="25">
        <v>-200000000</v>
      </c>
      <c r="R293" s="25">
        <v>0</v>
      </c>
      <c r="S293" s="21">
        <v>272</v>
      </c>
      <c r="T293" s="21">
        <f>_xlfn.MINIFS(Tbl_ExecAmendData_Stacked[Fund Type Sort],Tbl_ExecAmendData_Stacked[RowID],Tbl_ExecAmendData_Stacked[[#This Row],[RowID]],Tbl_ExecAmendData_Stacked[Visible],1)</f>
        <v>20</v>
      </c>
      <c r="U293" s="21" t="str">
        <f>IF(Tbl_ExecAmendData_Stacked[[#This Row],[Min Of Fund Type Sort]]=Tbl_ExecAmendData_Stacked[[#This Row],[Fund Type Sort]],"YES","NO")</f>
        <v>YES</v>
      </c>
      <c r="V293" s="21">
        <f>1</f>
        <v>1</v>
      </c>
      <c r="W293" s="21">
        <f>SUBTOTAL(109,Tbl_ExecAmendData_Stacked[[#This Row],[Count]])</f>
        <v>1</v>
      </c>
    </row>
    <row r="294" spans="2:23" ht="45" x14ac:dyDescent="0.25">
      <c r="B294" s="20" t="s">
        <v>35</v>
      </c>
      <c r="C294" s="21">
        <v>16</v>
      </c>
      <c r="D294" s="22" t="s">
        <v>40</v>
      </c>
      <c r="E294" s="21">
        <v>949</v>
      </c>
      <c r="F294" s="21" t="s">
        <v>41</v>
      </c>
      <c r="G294" s="20" t="s">
        <v>42</v>
      </c>
      <c r="H294" s="21" t="s">
        <v>883</v>
      </c>
      <c r="I294" s="23" t="s">
        <v>479</v>
      </c>
      <c r="J294" s="21" t="s">
        <v>480</v>
      </c>
      <c r="K294" s="21">
        <v>223</v>
      </c>
      <c r="L294" s="20" t="s">
        <v>616</v>
      </c>
      <c r="M294" s="22" t="s">
        <v>17</v>
      </c>
      <c r="N294" s="20" t="s">
        <v>16</v>
      </c>
      <c r="O294" s="24" t="s">
        <v>20</v>
      </c>
      <c r="P294" s="21">
        <v>40</v>
      </c>
      <c r="Q294" s="25">
        <v>50000000</v>
      </c>
      <c r="R294" s="25">
        <v>-150000000</v>
      </c>
      <c r="S294" s="21">
        <v>272</v>
      </c>
      <c r="T294" s="21">
        <f>_xlfn.MINIFS(Tbl_ExecAmendData_Stacked[Fund Type Sort],Tbl_ExecAmendData_Stacked[RowID],Tbl_ExecAmendData_Stacked[[#This Row],[RowID]],Tbl_ExecAmendData_Stacked[Visible],1)</f>
        <v>20</v>
      </c>
      <c r="U294" s="21" t="str">
        <f>IF(Tbl_ExecAmendData_Stacked[[#This Row],[Min Of Fund Type Sort]]=Tbl_ExecAmendData_Stacked[[#This Row],[Fund Type Sort]],"YES","NO")</f>
        <v>NO</v>
      </c>
      <c r="V294" s="21">
        <f>1</f>
        <v>1</v>
      </c>
      <c r="W294" s="21">
        <f>SUBTOTAL(109,Tbl_ExecAmendData_Stacked[[#This Row],[Count]])</f>
        <v>1</v>
      </c>
    </row>
    <row r="295" spans="2:23" ht="105" x14ac:dyDescent="0.25">
      <c r="B295" s="20" t="s">
        <v>35</v>
      </c>
      <c r="C295" s="21">
        <v>16</v>
      </c>
      <c r="D295" s="22" t="s">
        <v>40</v>
      </c>
      <c r="E295" s="21">
        <v>949</v>
      </c>
      <c r="F295" s="21" t="s">
        <v>41</v>
      </c>
      <c r="G295" s="20" t="s">
        <v>42</v>
      </c>
      <c r="H295" s="21" t="s">
        <v>883</v>
      </c>
      <c r="I295" s="23" t="s">
        <v>617</v>
      </c>
      <c r="J295" s="21" t="s">
        <v>480</v>
      </c>
      <c r="K295" s="21">
        <v>224</v>
      </c>
      <c r="L295" s="20" t="s">
        <v>618</v>
      </c>
      <c r="M295" s="22" t="s">
        <v>28</v>
      </c>
      <c r="N295" s="20" t="s">
        <v>762</v>
      </c>
      <c r="O295" s="24" t="s">
        <v>28</v>
      </c>
      <c r="P295" s="21">
        <v>15</v>
      </c>
      <c r="Q295" s="25">
        <v>0</v>
      </c>
      <c r="R295" s="25">
        <v>0</v>
      </c>
      <c r="S295" s="21">
        <v>273</v>
      </c>
      <c r="T295" s="21">
        <f>_xlfn.MINIFS(Tbl_ExecAmendData_Stacked[Fund Type Sort],Tbl_ExecAmendData_Stacked[RowID],Tbl_ExecAmendData_Stacked[[#This Row],[RowID]],Tbl_ExecAmendData_Stacked[Visible],1)</f>
        <v>15</v>
      </c>
      <c r="U295" s="21" t="str">
        <f>IF(Tbl_ExecAmendData_Stacked[[#This Row],[Min Of Fund Type Sort]]=Tbl_ExecAmendData_Stacked[[#This Row],[Fund Type Sort]],"YES","NO")</f>
        <v>YES</v>
      </c>
      <c r="V295" s="21">
        <f>1</f>
        <v>1</v>
      </c>
      <c r="W295" s="21">
        <f>SUBTOTAL(109,Tbl_ExecAmendData_Stacked[[#This Row],[Count]])</f>
        <v>1</v>
      </c>
    </row>
    <row r="296" spans="2:23" ht="45" x14ac:dyDescent="0.25">
      <c r="B296" s="20" t="s">
        <v>30</v>
      </c>
      <c r="C296" s="21">
        <v>0</v>
      </c>
      <c r="D296" s="22" t="s">
        <v>45</v>
      </c>
      <c r="E296" s="21">
        <v>1200</v>
      </c>
      <c r="F296" s="21">
        <v>3</v>
      </c>
      <c r="G296" s="20" t="s">
        <v>46</v>
      </c>
      <c r="H296" s="21" t="s">
        <v>884</v>
      </c>
      <c r="I296" s="23" t="s">
        <v>47</v>
      </c>
      <c r="J296" s="21" t="s">
        <v>48</v>
      </c>
      <c r="K296" s="21">
        <v>225</v>
      </c>
      <c r="L296" s="20" t="s">
        <v>49</v>
      </c>
      <c r="M296" s="22" t="s">
        <v>22</v>
      </c>
      <c r="N296" s="20" t="s">
        <v>562</v>
      </c>
      <c r="O296" s="24" t="s">
        <v>23</v>
      </c>
      <c r="P296" s="21">
        <v>10</v>
      </c>
      <c r="Q296" s="25">
        <v>-44100000</v>
      </c>
      <c r="R296" s="25">
        <v>-66000000</v>
      </c>
      <c r="S296" s="21">
        <v>274</v>
      </c>
      <c r="T296" s="21">
        <f>_xlfn.MINIFS(Tbl_ExecAmendData_Stacked[Fund Type Sort],Tbl_ExecAmendData_Stacked[RowID],Tbl_ExecAmendData_Stacked[[#This Row],[RowID]],Tbl_ExecAmendData_Stacked[Visible],1)</f>
        <v>10</v>
      </c>
      <c r="U296" s="21" t="str">
        <f>IF(Tbl_ExecAmendData_Stacked[[#This Row],[Min Of Fund Type Sort]]=Tbl_ExecAmendData_Stacked[[#This Row],[Fund Type Sort]],"YES","NO")</f>
        <v>YES</v>
      </c>
      <c r="V296" s="21">
        <f>1</f>
        <v>1</v>
      </c>
      <c r="W296" s="21">
        <f>SUBTOTAL(109,Tbl_ExecAmendData_Stacked[[#This Row],[Count]])</f>
        <v>1</v>
      </c>
    </row>
    <row r="297" spans="2:23" ht="30" x14ac:dyDescent="0.25">
      <c r="B297" s="20" t="s">
        <v>30</v>
      </c>
      <c r="C297" s="21">
        <v>0</v>
      </c>
      <c r="D297" s="22" t="s">
        <v>45</v>
      </c>
      <c r="E297" s="21">
        <v>1200</v>
      </c>
      <c r="F297" s="21">
        <v>3</v>
      </c>
      <c r="G297" s="20" t="s">
        <v>46</v>
      </c>
      <c r="H297" s="21" t="s">
        <v>884</v>
      </c>
      <c r="I297" s="23" t="s">
        <v>47</v>
      </c>
      <c r="J297" s="21" t="s">
        <v>48</v>
      </c>
      <c r="K297" s="21">
        <v>226</v>
      </c>
      <c r="L297" s="20" t="s">
        <v>807</v>
      </c>
      <c r="M297" s="22" t="s">
        <v>22</v>
      </c>
      <c r="N297" s="20" t="s">
        <v>808</v>
      </c>
      <c r="O297" s="24" t="s">
        <v>23</v>
      </c>
      <c r="P297" s="21">
        <v>10</v>
      </c>
      <c r="Q297" s="25">
        <v>-275684930</v>
      </c>
      <c r="R297" s="25">
        <v>275684930</v>
      </c>
      <c r="S297" s="21">
        <v>275</v>
      </c>
      <c r="T297" s="21">
        <f>_xlfn.MINIFS(Tbl_ExecAmendData_Stacked[Fund Type Sort],Tbl_ExecAmendData_Stacked[RowID],Tbl_ExecAmendData_Stacked[[#This Row],[RowID]],Tbl_ExecAmendData_Stacked[Visible],1)</f>
        <v>10</v>
      </c>
      <c r="U297" s="21" t="str">
        <f>IF(Tbl_ExecAmendData_Stacked[[#This Row],[Min Of Fund Type Sort]]=Tbl_ExecAmendData_Stacked[[#This Row],[Fund Type Sort]],"YES","NO")</f>
        <v>YES</v>
      </c>
      <c r="V297" s="21">
        <f>1</f>
        <v>1</v>
      </c>
      <c r="W297" s="21">
        <f>SUBTOTAL(109,Tbl_ExecAmendData_Stacked[[#This Row],[Count]])</f>
        <v>1</v>
      </c>
    </row>
    <row r="298" spans="2:23" ht="75" x14ac:dyDescent="0.25">
      <c r="B298" s="20" t="s">
        <v>30</v>
      </c>
      <c r="C298" s="21">
        <v>0</v>
      </c>
      <c r="D298" s="22" t="s">
        <v>45</v>
      </c>
      <c r="E298" s="21">
        <v>1200</v>
      </c>
      <c r="F298" s="21">
        <v>3</v>
      </c>
      <c r="G298" s="20" t="s">
        <v>46</v>
      </c>
      <c r="H298" s="21" t="s">
        <v>884</v>
      </c>
      <c r="I298" s="23" t="s">
        <v>47</v>
      </c>
      <c r="J298" s="21" t="s">
        <v>48</v>
      </c>
      <c r="K298" s="21">
        <v>227</v>
      </c>
      <c r="L298" s="20" t="s">
        <v>806</v>
      </c>
      <c r="M298" s="22" t="s">
        <v>22</v>
      </c>
      <c r="N298" s="20" t="s">
        <v>932</v>
      </c>
      <c r="O298" s="24" t="s">
        <v>23</v>
      </c>
      <c r="P298" s="21">
        <v>10</v>
      </c>
      <c r="Q298" s="25">
        <v>-46875000</v>
      </c>
      <c r="R298" s="25">
        <v>0</v>
      </c>
      <c r="S298" s="21">
        <v>276</v>
      </c>
      <c r="T298" s="21">
        <f>_xlfn.MINIFS(Tbl_ExecAmendData_Stacked[Fund Type Sort],Tbl_ExecAmendData_Stacked[RowID],Tbl_ExecAmendData_Stacked[[#This Row],[RowID]],Tbl_ExecAmendData_Stacked[Visible],1)</f>
        <v>10</v>
      </c>
      <c r="U298" s="21" t="str">
        <f>IF(Tbl_ExecAmendData_Stacked[[#This Row],[Min Of Fund Type Sort]]=Tbl_ExecAmendData_Stacked[[#This Row],[Fund Type Sort]],"YES","NO")</f>
        <v>YES</v>
      </c>
      <c r="V298" s="21">
        <f>1</f>
        <v>1</v>
      </c>
      <c r="W298" s="21">
        <f>SUBTOTAL(109,Tbl_ExecAmendData_Stacked[[#This Row],[Count]])</f>
        <v>1</v>
      </c>
    </row>
    <row r="299" spans="2:23" ht="120" x14ac:dyDescent="0.25">
      <c r="B299" s="20" t="s">
        <v>30</v>
      </c>
      <c r="C299" s="21">
        <v>0</v>
      </c>
      <c r="D299" s="22" t="s">
        <v>45</v>
      </c>
      <c r="E299" s="21">
        <v>1200</v>
      </c>
      <c r="F299" s="21">
        <v>3</v>
      </c>
      <c r="G299" s="20" t="s">
        <v>46</v>
      </c>
      <c r="H299" s="21" t="s">
        <v>884</v>
      </c>
      <c r="I299" s="23" t="s">
        <v>50</v>
      </c>
      <c r="J299" s="21" t="s">
        <v>51</v>
      </c>
      <c r="K299" s="21">
        <v>228</v>
      </c>
      <c r="L299" s="20" t="s">
        <v>52</v>
      </c>
      <c r="M299" s="22" t="s">
        <v>22</v>
      </c>
      <c r="N299" s="20" t="s">
        <v>53</v>
      </c>
      <c r="O299" s="24" t="s">
        <v>23</v>
      </c>
      <c r="P299" s="21">
        <v>10</v>
      </c>
      <c r="Q299" s="25">
        <v>-36500000</v>
      </c>
      <c r="R299" s="25">
        <v>-97400000</v>
      </c>
      <c r="S299" s="21">
        <v>277</v>
      </c>
      <c r="T299" s="21">
        <f>_xlfn.MINIFS(Tbl_ExecAmendData_Stacked[Fund Type Sort],Tbl_ExecAmendData_Stacked[RowID],Tbl_ExecAmendData_Stacked[[#This Row],[RowID]],Tbl_ExecAmendData_Stacked[Visible],1)</f>
        <v>10</v>
      </c>
      <c r="U299" s="21" t="str">
        <f>IF(Tbl_ExecAmendData_Stacked[[#This Row],[Min Of Fund Type Sort]]=Tbl_ExecAmendData_Stacked[[#This Row],[Fund Type Sort]],"YES","NO")</f>
        <v>YES</v>
      </c>
      <c r="V299" s="21">
        <f>1</f>
        <v>1</v>
      </c>
      <c r="W299" s="21">
        <f>SUBTOTAL(109,Tbl_ExecAmendData_Stacked[[#This Row],[Count]])</f>
        <v>1</v>
      </c>
    </row>
    <row r="300" spans="2:23" ht="30" x14ac:dyDescent="0.25">
      <c r="B300" s="20" t="s">
        <v>54</v>
      </c>
      <c r="C300" s="21">
        <v>19</v>
      </c>
      <c r="D300" s="22" t="s">
        <v>55</v>
      </c>
      <c r="E300" s="21">
        <v>30</v>
      </c>
      <c r="F300" s="21" t="s">
        <v>56</v>
      </c>
      <c r="G300" s="20" t="s">
        <v>54</v>
      </c>
      <c r="H300" s="21" t="s">
        <v>885</v>
      </c>
      <c r="I300" s="23" t="s">
        <v>481</v>
      </c>
      <c r="J300" s="21" t="s">
        <v>482</v>
      </c>
      <c r="K300" s="21">
        <v>229</v>
      </c>
      <c r="L300" s="20" t="s">
        <v>892</v>
      </c>
      <c r="M300" s="22" t="s">
        <v>28</v>
      </c>
      <c r="N300" s="20" t="s">
        <v>620</v>
      </c>
      <c r="O300" s="24" t="s">
        <v>28</v>
      </c>
      <c r="P300" s="21">
        <v>15</v>
      </c>
      <c r="Q300" s="25">
        <v>0</v>
      </c>
      <c r="R300" s="25">
        <v>0</v>
      </c>
      <c r="S300" s="21">
        <v>278</v>
      </c>
      <c r="T300" s="21">
        <f>_xlfn.MINIFS(Tbl_ExecAmendData_Stacked[Fund Type Sort],Tbl_ExecAmendData_Stacked[RowID],Tbl_ExecAmendData_Stacked[[#This Row],[RowID]],Tbl_ExecAmendData_Stacked[Visible],1)</f>
        <v>15</v>
      </c>
      <c r="U300" s="21" t="str">
        <f>IF(Tbl_ExecAmendData_Stacked[[#This Row],[Min Of Fund Type Sort]]=Tbl_ExecAmendData_Stacked[[#This Row],[Fund Type Sort]],"YES","NO")</f>
        <v>YES</v>
      </c>
      <c r="V300" s="21">
        <f>1</f>
        <v>1</v>
      </c>
      <c r="W300" s="21">
        <f>SUBTOTAL(109,Tbl_ExecAmendData_Stacked[[#This Row],[Count]])</f>
        <v>1</v>
      </c>
    </row>
    <row r="301" spans="2:23" ht="45" x14ac:dyDescent="0.25">
      <c r="B301" s="20" t="s">
        <v>54</v>
      </c>
      <c r="C301" s="21">
        <v>19</v>
      </c>
      <c r="D301" s="22" t="s">
        <v>55</v>
      </c>
      <c r="E301" s="21">
        <v>30</v>
      </c>
      <c r="F301" s="21" t="s">
        <v>56</v>
      </c>
      <c r="G301" s="20" t="s">
        <v>54</v>
      </c>
      <c r="H301" s="21" t="s">
        <v>885</v>
      </c>
      <c r="I301" s="23" t="s">
        <v>481</v>
      </c>
      <c r="J301" s="21" t="s">
        <v>482</v>
      </c>
      <c r="K301" s="21">
        <v>230</v>
      </c>
      <c r="L301" s="20" t="s">
        <v>893</v>
      </c>
      <c r="M301" s="22" t="s">
        <v>28</v>
      </c>
      <c r="N301" s="20" t="s">
        <v>894</v>
      </c>
      <c r="O301" s="24" t="s">
        <v>28</v>
      </c>
      <c r="P301" s="21">
        <v>15</v>
      </c>
      <c r="Q301" s="25">
        <v>0</v>
      </c>
      <c r="R301" s="25">
        <v>0</v>
      </c>
      <c r="S301" s="21">
        <v>279</v>
      </c>
      <c r="T301" s="21">
        <f>_xlfn.MINIFS(Tbl_ExecAmendData_Stacked[Fund Type Sort],Tbl_ExecAmendData_Stacked[RowID],Tbl_ExecAmendData_Stacked[[#This Row],[RowID]],Tbl_ExecAmendData_Stacked[Visible],1)</f>
        <v>15</v>
      </c>
      <c r="U301" s="21" t="str">
        <f>IF(Tbl_ExecAmendData_Stacked[[#This Row],[Min Of Fund Type Sort]]=Tbl_ExecAmendData_Stacked[[#This Row],[Fund Type Sort]],"YES","NO")</f>
        <v>YES</v>
      </c>
      <c r="V301" s="21">
        <f>1</f>
        <v>1</v>
      </c>
      <c r="W301" s="21">
        <f>SUBTOTAL(109,Tbl_ExecAmendData_Stacked[[#This Row],[Count]])</f>
        <v>1</v>
      </c>
    </row>
    <row r="302" spans="2:23" ht="45" x14ac:dyDescent="0.25">
      <c r="B302" s="20" t="s">
        <v>54</v>
      </c>
      <c r="C302" s="21">
        <v>19</v>
      </c>
      <c r="D302" s="22" t="s">
        <v>55</v>
      </c>
      <c r="E302" s="21">
        <v>30</v>
      </c>
      <c r="F302" s="21" t="s">
        <v>56</v>
      </c>
      <c r="G302" s="20" t="s">
        <v>54</v>
      </c>
      <c r="H302" s="21" t="s">
        <v>885</v>
      </c>
      <c r="I302" s="23" t="s">
        <v>580</v>
      </c>
      <c r="J302" s="21" t="s">
        <v>581</v>
      </c>
      <c r="K302" s="21">
        <v>231</v>
      </c>
      <c r="L302" s="20" t="s">
        <v>582</v>
      </c>
      <c r="M302" s="22" t="s">
        <v>28</v>
      </c>
      <c r="N302" s="20" t="s">
        <v>583</v>
      </c>
      <c r="O302" s="24" t="s">
        <v>28</v>
      </c>
      <c r="P302" s="21">
        <v>15</v>
      </c>
      <c r="Q302" s="25">
        <v>0</v>
      </c>
      <c r="R302" s="25">
        <v>0</v>
      </c>
      <c r="S302" s="21">
        <v>280</v>
      </c>
      <c r="T302" s="21">
        <f>_xlfn.MINIFS(Tbl_ExecAmendData_Stacked[Fund Type Sort],Tbl_ExecAmendData_Stacked[RowID],Tbl_ExecAmendData_Stacked[[#This Row],[RowID]],Tbl_ExecAmendData_Stacked[Visible],1)</f>
        <v>15</v>
      </c>
      <c r="U302" s="21" t="str">
        <f>IF(Tbl_ExecAmendData_Stacked[[#This Row],[Min Of Fund Type Sort]]=Tbl_ExecAmendData_Stacked[[#This Row],[Fund Type Sort]],"YES","NO")</f>
        <v>YES</v>
      </c>
      <c r="V302" s="21">
        <f>1</f>
        <v>1</v>
      </c>
      <c r="W302" s="21">
        <f>SUBTOTAL(109,Tbl_ExecAmendData_Stacked[[#This Row],[Count]])</f>
        <v>1</v>
      </c>
    </row>
    <row r="303" spans="2:23" ht="135" x14ac:dyDescent="0.25">
      <c r="B303" s="20" t="s">
        <v>54</v>
      </c>
      <c r="C303" s="21">
        <v>19</v>
      </c>
      <c r="D303" s="22" t="s">
        <v>55</v>
      </c>
      <c r="E303" s="21">
        <v>30</v>
      </c>
      <c r="F303" s="21" t="s">
        <v>56</v>
      </c>
      <c r="G303" s="20" t="s">
        <v>54</v>
      </c>
      <c r="H303" s="21" t="s">
        <v>885</v>
      </c>
      <c r="I303" s="23" t="s">
        <v>483</v>
      </c>
      <c r="J303" s="21" t="s">
        <v>484</v>
      </c>
      <c r="K303" s="21">
        <v>232</v>
      </c>
      <c r="L303" s="20" t="s">
        <v>619</v>
      </c>
      <c r="M303" s="22" t="s">
        <v>28</v>
      </c>
      <c r="N303" s="20" t="s">
        <v>898</v>
      </c>
      <c r="O303" s="24" t="s">
        <v>28</v>
      </c>
      <c r="P303" s="21">
        <v>15</v>
      </c>
      <c r="Q303" s="25">
        <v>0</v>
      </c>
      <c r="R303" s="25">
        <v>0</v>
      </c>
      <c r="S303" s="21">
        <v>281</v>
      </c>
      <c r="T303" s="21">
        <f>_xlfn.MINIFS(Tbl_ExecAmendData_Stacked[Fund Type Sort],Tbl_ExecAmendData_Stacked[RowID],Tbl_ExecAmendData_Stacked[[#This Row],[RowID]],Tbl_ExecAmendData_Stacked[Visible],1)</f>
        <v>15</v>
      </c>
      <c r="U303" s="21" t="str">
        <f>IF(Tbl_ExecAmendData_Stacked[[#This Row],[Min Of Fund Type Sort]]=Tbl_ExecAmendData_Stacked[[#This Row],[Fund Type Sort]],"YES","NO")</f>
        <v>YES</v>
      </c>
      <c r="V303" s="21">
        <f>1</f>
        <v>1</v>
      </c>
      <c r="W303" s="21">
        <f>SUBTOTAL(109,Tbl_ExecAmendData_Stacked[[#This Row],[Count]])</f>
        <v>1</v>
      </c>
    </row>
    <row r="304" spans="2:23" ht="120" x14ac:dyDescent="0.25">
      <c r="B304" s="20" t="s">
        <v>54</v>
      </c>
      <c r="C304" s="21">
        <v>19</v>
      </c>
      <c r="D304" s="22" t="s">
        <v>55</v>
      </c>
      <c r="E304" s="21">
        <v>30</v>
      </c>
      <c r="F304" s="21" t="s">
        <v>56</v>
      </c>
      <c r="G304" s="20" t="s">
        <v>54</v>
      </c>
      <c r="H304" s="21" t="s">
        <v>885</v>
      </c>
      <c r="I304" s="23" t="s">
        <v>57</v>
      </c>
      <c r="J304" s="21" t="s">
        <v>58</v>
      </c>
      <c r="K304" s="21">
        <v>233</v>
      </c>
      <c r="L304" s="20" t="s">
        <v>52</v>
      </c>
      <c r="M304" s="22" t="s">
        <v>28</v>
      </c>
      <c r="N304" s="20" t="s">
        <v>485</v>
      </c>
      <c r="O304" s="24" t="s">
        <v>28</v>
      </c>
      <c r="P304" s="21">
        <v>15</v>
      </c>
      <c r="Q304" s="25">
        <v>0</v>
      </c>
      <c r="R304" s="25">
        <v>0</v>
      </c>
      <c r="S304" s="21">
        <v>282</v>
      </c>
      <c r="T304" s="21">
        <f>_xlfn.MINIFS(Tbl_ExecAmendData_Stacked[Fund Type Sort],Tbl_ExecAmendData_Stacked[RowID],Tbl_ExecAmendData_Stacked[[#This Row],[RowID]],Tbl_ExecAmendData_Stacked[Visible],1)</f>
        <v>15</v>
      </c>
      <c r="U304" s="21" t="str">
        <f>IF(Tbl_ExecAmendData_Stacked[[#This Row],[Min Of Fund Type Sort]]=Tbl_ExecAmendData_Stacked[[#This Row],[Fund Type Sort]],"YES","NO")</f>
        <v>YES</v>
      </c>
      <c r="V304" s="21">
        <f>1</f>
        <v>1</v>
      </c>
      <c r="W304" s="21">
        <f>SUBTOTAL(109,Tbl_ExecAmendData_Stacked[[#This Row],[Count]])</f>
        <v>1</v>
      </c>
    </row>
  </sheetData>
  <sheetProtection sheet="1" objects="1" scenarios="1" formatColumns="0" formatRows="0" sort="0" autoFilter="0"/>
  <phoneticPr fontId="3" type="noConversion"/>
  <conditionalFormatting sqref="B9:N304">
    <cfRule type="expression" dxfId="8" priority="1">
      <formula>$U9="NO"</formula>
    </cfRule>
  </conditionalFormatting>
  <conditionalFormatting sqref="O304:R304 O9:R12 O15:R302">
    <cfRule type="expression" dxfId="7" priority="2">
      <formula>$S9=$S10</formula>
    </cfRule>
  </conditionalFormatting>
  <conditionalFormatting sqref="O303:R303">
    <cfRule type="expression" dxfId="6" priority="18">
      <formula>$S303=#REF!</formula>
    </cfRule>
  </conditionalFormatting>
  <conditionalFormatting sqref="Q9:R304">
    <cfRule type="expression" dxfId="5" priority="4">
      <formula>$O9="Language Only"</formula>
    </cfRule>
    <cfRule type="expression" dxfId="4" priority="10">
      <formula>$O9="Positions"</formula>
    </cfRule>
  </conditionalFormatting>
  <conditionalFormatting sqref="O13:R14">
    <cfRule type="expression" dxfId="3" priority="24">
      <formula>$S13=$S15</formula>
    </cfRule>
  </conditionalFormatting>
  <conditionalFormatting sqref="B304:W304 B9:W12 B15:W302">
    <cfRule type="expression" dxfId="2" priority="25">
      <formula>$S9=$S10</formula>
    </cfRule>
  </conditionalFormatting>
  <conditionalFormatting sqref="B303:W303">
    <cfRule type="expression" dxfId="1" priority="31">
      <formula>$S303=#REF!</formula>
    </cfRule>
  </conditionalFormatting>
  <conditionalFormatting sqref="B13:W14">
    <cfRule type="expression" dxfId="0" priority="35">
      <formula>$S13=$S15</formula>
    </cfRule>
  </conditionalFormatting>
  <printOptions horizontalCentered="1"/>
  <pageMargins left="0.4" right="0.4" top="0.5" bottom="0.5" header="0.3" footer="0.3"/>
  <pageSetup scale="76" fitToHeight="0" orientation="landscape" horizontalDpi="1200" verticalDpi="1200" r:id="rId1"/>
  <headerFooter>
    <oddFooter>&amp;L2024 Reconvened Session HB 30 Executive Amendments&amp;RPage &amp;P</oddFooter>
  </headerFooter>
  <ignoredErrors>
    <ignoredError sqref="I15:I304 I9:I13" numberStoredAsText="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894EC1EEF6564BA67DDA738B55613A" ma:contentTypeVersion="14" ma:contentTypeDescription="Create a new document." ma:contentTypeScope="" ma:versionID="9a103d4b9ce8de7cf1e5f3db9f20d1db">
  <xsd:schema xmlns:xsd="http://www.w3.org/2001/XMLSchema" xmlns:xs="http://www.w3.org/2001/XMLSchema" xmlns:p="http://schemas.microsoft.com/office/2006/metadata/properties" xmlns:ns2="9a8466a8-087f-482a-bdbd-be167015f2f4" xmlns:ns3="f9457c7a-857d-413a-af88-057cf3837415" targetNamespace="http://schemas.microsoft.com/office/2006/metadata/properties" ma:root="true" ma:fieldsID="ab5b9ea36456146bc9b3b9b3e07332c4" ns2:_="" ns3:_="">
    <xsd:import namespace="9a8466a8-087f-482a-bdbd-be167015f2f4"/>
    <xsd:import namespace="f9457c7a-857d-413a-af88-057cf38374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466a8-087f-482a-bdbd-be167015f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format="Dropdown" ma:internalName="Status">
      <xsd:simpleType>
        <xsd:restriction base="dms:Text">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457c7a-857d-413a-af88-057cf38374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9a8466a8-087f-482a-bdbd-be167015f2f4" xsi:nil="true"/>
  </documentManagement>
</p:properties>
</file>

<file path=customXml/item3.xml>��< ? x m l   v e r s i o n = " 1 . 0 "   e n c o d i n g = " u t f - 1 6 " ? > < D a t a M a s h u p   s q m i d = " 9 2 8 8 3 1 5 c - e 5 d a - 4 7 b 4 - b 5 b 7 - a a 6 2 9 8 b c 2 0 1 7 "   x m l n s = " h t t p : / / s c h e m a s . m i c r o s o f t . c o m / D a t a M a s h u p " > A A A A A B Q D A A B Q S w M E F A A C A A g A j l i I W P R 0 D 3 a k A A A A 9 g A A A B I A H A B D b 2 5 m a W c v U G F j a 2 F n Z S 5 4 b W w g o h g A K K A U A A A A A A A A A A A A A A A A A A A A A A A A A A A A h Y 8 x D o I w G I W v Q r r T l m o M I a U M r p K Y E I 1 r U y o 0 w o + h x X I 3 B 4 / k F c Q o 6 u b 4 v v c N 7 9 2 v N 5 6 N b R N c d G 9 N B y m K M E W B B t W V B q o U D e 4 Y x i g T f C v V S V Y 6 m G S w y W j L F N X O n R N C v P f Y L 3 D X V 4 R R G p F D v i l U r V u J P r L 5 L 4 c G r J O g N B J 8 / x o j G I 7 Y E q 9 Y j C k n M + S 5 g a / A p r 3 P 9 g f y 9 d C 4 o d d C Q 7 g r O J k j J + 8 P 4 g F Q S w M E F A A C A A g A j l i I 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5 Y i F g o i k e 4 D g A A A B E A A A A T A B w A R m 9 y b X V s Y X M v U 2 V j d G l v b j E u b S C i G A A o o B Q A A A A A A A A A A A A A A A A A A A A A A A A A A A A r T k 0 u y c z P U w i G 0 I b W A F B L A Q I t A B Q A A g A I A I 5 Y i F j 0 d A 9 2 p A A A A P Y A A A A S A A A A A A A A A A A A A A A A A A A A A A B D b 2 5 m a W c v U G F j a 2 F n Z S 5 4 b W x Q S w E C L Q A U A A I A C A C O W I h Y D 8 r p q 6 Q A A A D p A A A A E w A A A A A A A A A A A A A A A A D w A A A A W 0 N v b n R l b n R f V H l w Z X N d L n h t b F B L A Q I t A B Q A A g A I A I 5 Y i 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L 7 k e S h r R T a g n p i y G Z F Y f A A A A A A I A A A A A A A N m A A D A A A A A E A A A A I t A j y Y N 1 M r f 8 Y 5 T s D P t 7 6 c A A A A A B I A A A K A A A A A Q A A A A Z o l 9 T m 1 y X i o F n u d g / d k N D F A A A A C w r h l 0 J P e W x O M e N H V 3 s o h v + 2 + 5 3 S j i + / S C m 2 c F Y A I j O m D 6 M e V k 6 q p m a t + e X S g r N s f o k d v D t w O 7 e 1 + b M 0 u S G U e A p K u 6 3 0 F K 5 K q S O f h k E N K F g x Q A A A A O W O B R 7 W Z Q J L 2 i E o F t c h 9 2 r 5 0 j T 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1B226-316B-4B6D-B6F0-19AF19CE8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466a8-087f-482a-bdbd-be167015f2f4"/>
    <ds:schemaRef ds:uri="f9457c7a-857d-413a-af88-057cf3837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5CFE0C-8CE8-40F4-B422-C457AC0A5829}">
  <ds:schemaRefs>
    <ds:schemaRef ds:uri="http://schemas.microsoft.com/office/2006/metadata/properties"/>
    <ds:schemaRef ds:uri="http://schemas.microsoft.com/office/infopath/2007/PartnerControls"/>
    <ds:schemaRef ds:uri="9a8466a8-087f-482a-bdbd-be167015f2f4"/>
  </ds:schemaRefs>
</ds:datastoreItem>
</file>

<file path=customXml/itemProps3.xml><?xml version="1.0" encoding="utf-8"?>
<ds:datastoreItem xmlns:ds="http://schemas.openxmlformats.org/officeDocument/2006/customXml" ds:itemID="{0877C8F0-1FF0-47CA-8AFC-1DA735F580F0}">
  <ds:schemaRefs>
    <ds:schemaRef ds:uri="http://schemas.microsoft.com/DataMashup"/>
  </ds:schemaRefs>
</ds:datastoreItem>
</file>

<file path=customXml/itemProps4.xml><?xml version="1.0" encoding="utf-8"?>
<ds:datastoreItem xmlns:ds="http://schemas.openxmlformats.org/officeDocument/2006/customXml" ds:itemID="{F40E7C6B-E0C2-4AAE-8A50-6A02D26854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HB30 Executive Amend Report</vt:lpstr>
      <vt:lpstr>'HB30 Executive Amend Report'!Print_Area</vt:lpstr>
      <vt:lpstr>'HB30 Executive Amend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(Virginia)</dc:creator>
  <cp:lastModifiedBy>Howe, Jonathan (Virginia)</cp:lastModifiedBy>
  <cp:lastPrinted>2024-04-11T14:42:25Z</cp:lastPrinted>
  <dcterms:created xsi:type="dcterms:W3CDTF">2015-06-05T18:17:20Z</dcterms:created>
  <dcterms:modified xsi:type="dcterms:W3CDTF">2024-04-11T14:43:10Z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0x01010089894EC1EEF6564BA67DDA738B55613A</vt:lpwstr>
  </property>
</Properties>
</file>